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Υπολ.δώρου Χριστ" sheetId="1" r:id="rId1"/>
    <sheet name="Υπολ.δώρου Πάσχα" sheetId="2" r:id="rId2"/>
    <sheet name="υπολ.επ.άδειας" sheetId="3" r:id="rId3"/>
    <sheet name="Υπολ.Α τριμ" sheetId="4" r:id="rId4"/>
    <sheet name="Υπολ.Β τριμ" sheetId="5" r:id="rId5"/>
    <sheet name="Υπολ.Γ.Τριμ" sheetId="6" r:id="rId6"/>
    <sheet name="Επεξηγήσεις" sheetId="7" r:id="rId7"/>
  </sheets>
  <definedNames/>
  <calcPr fullCalcOnLoad="1"/>
</workbook>
</file>

<file path=xl/sharedStrings.xml><?xml version="1.0" encoding="utf-8"?>
<sst xmlns="http://schemas.openxmlformats.org/spreadsheetml/2006/main" count="247" uniqueCount="112">
  <si>
    <t>ΕΛΛΗΝΙΚΗ ΔΗΜΟΚΡΑΤΙΑ</t>
  </si>
  <si>
    <t>ΒΕΒΑΙΩΣΗ ΑΠΟΔΟΧΩΝ ΚΑΙ</t>
  </si>
  <si>
    <t>ΠΙΝΑΚΑΣ ΥΠΟΛΟΓΙΣΜΟΥ ΔΩΡΟΥ ΧΡΙΣΤΟΥΓΕΝΝΩΝ 200..</t>
  </si>
  <si>
    <t>ΤΩΝ ΩΡΟΜΙΣΘΙΩΝ ΚΑΘΗΓΗΤΩΝ ΤΟΥ ΣΧΟΛΕΙΟΥ</t>
  </si>
  <si>
    <t>ΔΩΡΟ ΧΡΙΣΤΟΥΓΕΝΝΩΝ  (8)*30/240</t>
  </si>
  <si>
    <t>Α/Α</t>
  </si>
  <si>
    <t>ΟΝΟΜΑΤΕΠΩΝΥΜΟ ΔΙΚΑΙΟΥΧΟΥ</t>
  </si>
  <si>
    <t>ΕΙΔΙΚΟΤΗΤΑ</t>
  </si>
  <si>
    <t>ΩΡΕΣ ΕΡΓΑΣΙΑΣ</t>
  </si>
  <si>
    <t>ΑΠΟΔΟΧΕΣ</t>
  </si>
  <si>
    <t>ΣΥΝΟΛΟ ΩΡΩΝ</t>
  </si>
  <si>
    <t>ΒΕΒΑΙΩΣΗ</t>
  </si>
  <si>
    <t>Βεβαιούται η ακρίβεια των ως άνω σναφερομένων</t>
  </si>
  <si>
    <t>στοιχείων.</t>
  </si>
  <si>
    <t>Ο ΔΙΕΥΘΥΝΤΗΣ ΤΟΥ ΣΧΟΛΕΙΟΥ</t>
  </si>
  <si>
    <t>ο Δικαιούχος</t>
  </si>
  <si>
    <t>Το Δώρο Χριστουγέννων υπολογίζεται:</t>
  </si>
  <si>
    <t>Σύνολο αποδοχών(Μαϊου -Δεκεμβ)*30/240</t>
  </si>
  <si>
    <t>ΣΕΠ 200.</t>
  </si>
  <si>
    <t>ΟΚΤ 200.</t>
  </si>
  <si>
    <t>ΙΟΥΝ 200.</t>
  </si>
  <si>
    <t>ΜΑΪ 200.</t>
  </si>
  <si>
    <t>ΝΟΕ 200.</t>
  </si>
  <si>
    <t>ΔΕΚ 200.</t>
  </si>
  <si>
    <t>ΠΙΝΑΚΑΣ ΥΠΟΛΟΓΙΣΜΟΥ ΔΩΡΟΥ ΠΑΣΧΑ 200..</t>
  </si>
  <si>
    <t>ΙΑΝ 200.</t>
  </si>
  <si>
    <t>ΦΕΒ 200.</t>
  </si>
  <si>
    <t>ΜΑΡ 200.</t>
  </si>
  <si>
    <t>ΑΠΡ 200.</t>
  </si>
  <si>
    <t>ΕΙΔΙΚΟΙΤΗΤΑ</t>
  </si>
  <si>
    <t>ΔΩΡΟ ΠΑΣΧΑ  (5)*30/240</t>
  </si>
  <si>
    <t>Το Δώρο ΠΑΣΧΑ υπολογίζεται:</t>
  </si>
  <si>
    <t>Σύνολο αποδοχών(Ιανουαρίου -Απριλίου)*30/240</t>
  </si>
  <si>
    <t>ΠΙΝΑΚΑΣ ΥΠΟΛΟΓΙΣΜΟΥ ΕΠΙΔΟΜΑΤΟΣ ΑΔΕΙΑΣ  200..</t>
  </si>
  <si>
    <t>ΣΕΠΤ</t>
  </si>
  <si>
    <t>ΟΚΤΩ</t>
  </si>
  <si>
    <t>ΝΟΕ</t>
  </si>
  <si>
    <t>ΔΕΚΕ</t>
  </si>
  <si>
    <t>ΙΑΝ</t>
  </si>
  <si>
    <t>ΦΕΒ</t>
  </si>
  <si>
    <t>ΜΑΡ</t>
  </si>
  <si>
    <t>ΑΠΡ</t>
  </si>
  <si>
    <t>ΜΑΪΟΣ</t>
  </si>
  <si>
    <t>ΙΟΥΝ</t>
  </si>
  <si>
    <t>Βεβαιούται η ακρίβεια των ως άνω αναφερομένων</t>
  </si>
  <si>
    <t>Σημ: Η στήλη Σ που αφορά στις μέρες παρουσίας</t>
  </si>
  <si>
    <t xml:space="preserve">  θα προκύπτει από αναλυτικό ημερολόγιο.</t>
  </si>
  <si>
    <t>α/α</t>
  </si>
  <si>
    <t>ΟΝΟΜΑΤΕΠΩΝΥΜΟ</t>
  </si>
  <si>
    <t>ΕΔΙΚΟΤΗΤΑ</t>
  </si>
  <si>
    <t>ΑΦΜ</t>
  </si>
  <si>
    <t>ΗΜ/ΝΙΑ ΠΡΟΣΛΗΨΗΣ</t>
  </si>
  <si>
    <t>ΣΥΝΟΛΟ ΗΜΕΡΟΛΟΓΙΑΚΩΝ ΗΜΕΡΩΝ</t>
  </si>
  <si>
    <t>ΑΝΑΤΕΘΕΙΣΕΣ ΩΡΕΣ ΤΗΝ ΕΒΔΟΜΑΔΑ</t>
  </si>
  <si>
    <t>Δ/ΝΣΗ Δ/ΘΜΙΑΣ ΕΚΠ/ΣΗΣ ΙΩΑΝΝΙΝΩΝ</t>
  </si>
  <si>
    <t>…. ΓΡΑΦΕΙΟ ΔΕΝ ΙΩΑΝΝΙΝΩΝ</t>
  </si>
  <si>
    <t>ΣΧΟΛΕΙΟ  ΓΥΜΝΑΣΙΟ ΖΙΤΣΑΣ</t>
  </si>
  <si>
    <t>Ζίτσα   … - … - 200..</t>
  </si>
  <si>
    <t>Λάμπρος Καρακώστας</t>
  </si>
  <si>
    <t>Α</t>
  </si>
  <si>
    <t>ΜΚ 3</t>
  </si>
  <si>
    <t>B</t>
  </si>
  <si>
    <t>MK2</t>
  </si>
  <si>
    <t>Ζίτσα.   … - … - 200..</t>
  </si>
  <si>
    <t>A</t>
  </si>
  <si>
    <t>MK3</t>
  </si>
  <si>
    <t>….ΓΡΑΦΕΙΟ ΔΕΝ ΙΩΑΝΝΙΝΩΝ</t>
  </si>
  <si>
    <t>ΣΧΟΛΕΙΟ ΓΥΜΝΑΣΙΟ ΖΙΤΣΑΣ</t>
  </si>
  <si>
    <t>Ζίτσα    … - … - 200..</t>
  </si>
  <si>
    <t xml:space="preserve">ΠΕ3 </t>
  </si>
  <si>
    <t>PE2</t>
  </si>
  <si>
    <t>Ο Δικαιούχος</t>
  </si>
  <si>
    <t>ΠΙΝΑΚΑΣ ΥΠΟΛΟΓΙΣΜΟΥ  Α΄ ΔΙΔ/ΚΟΥ ΤΡΙΜΗΝΟΥ  ΣΧ. ΕΤΟΥΣ 200..</t>
  </si>
  <si>
    <t>ΠΙΝΑΚΑΣ ΥΠΟΛΟΓΙΣΜΟΥ  Β΄ ΔΙΔ/ΚΟΥ ΤΡΙΜΗΝΟΥ  ΣΧ. ΕΤΟΥΣ 200..</t>
  </si>
  <si>
    <t>ΠΙΝΑΚΑΣ ΥΠΟΛΟΓΙΣΜΟΥ Γ΄ ΔΙΔ/ΚΟΥ ΤΡΙΜΗΝΟΥ  ΣΧ. ΕΤΟΥΣ 200..</t>
  </si>
  <si>
    <t xml:space="preserve">   Α  τριμ                        γ= (6)/80*(7)/21*72*10,75 </t>
  </si>
  <si>
    <t>Β Τρίμηνο                           γ=  (6)/90*(7)/21*72*10,75</t>
  </si>
  <si>
    <t>Β</t>
  </si>
  <si>
    <t>Γ Τρίμηνο                           γ=  (6)/90*(7)/21*72*10,75</t>
  </si>
  <si>
    <t>ΤΡΙΜΗΝΕΣ ΑΠΟΔΟΧΕΣ</t>
  </si>
  <si>
    <t>ΤΡΙΜΜΗΝΕΣ ΑΠΟΔΟΧΕΣ</t>
  </si>
  <si>
    <t>ΣΥΝΟΛΟ ΑΠΟΔΟΧΩΝ (1)+(2)+(3)+(4)+(5)+(6)+(8)</t>
  </si>
  <si>
    <t>ΣΥΝΟΛΟ ΑΠΟΔΟΧΩΝ (1)+(2)+(3)+(4)+(5)</t>
  </si>
  <si>
    <t>ΜΕΡΕΣ ΕΡΓΑΣΙΑΣ</t>
  </si>
  <si>
    <t>Σ1</t>
  </si>
  <si>
    <t>Σ2</t>
  </si>
  <si>
    <t>ΣΥΝΟΛΟ ΗΜΕΡΩΝ ΠΑΡΟΥΣΙΑΣ</t>
  </si>
  <si>
    <t xml:space="preserve">ΣΥΝΟΛΟ ΩΡΩΝ </t>
  </si>
  <si>
    <t xml:space="preserve">ΜΕΣΟ ΗΜΕΡΟΜΙΣΘΙΟ </t>
  </si>
  <si>
    <t xml:space="preserve">ΣΥΝΟΛΟ   ΗΜΕΡΩΝ *2/25 </t>
  </si>
  <si>
    <t>ΔΙΚΑΙΟΥΜΕΝΟ ΠΟΣΟ</t>
  </si>
  <si>
    <t>Τρίμηνες αποδοχές</t>
  </si>
  <si>
    <t>Δώρα</t>
  </si>
  <si>
    <t>Δικαιούμενα =</t>
  </si>
  <si>
    <t>Δικαιούμενα=</t>
  </si>
  <si>
    <t>Τιμή ώρας για ωρομίσθιους και υπερωρίες</t>
  </si>
  <si>
    <r>
      <t xml:space="preserve">6 έτη φοίτηση </t>
    </r>
    <r>
      <rPr>
        <b/>
        <sz val="10"/>
        <rFont val="Arial Greek"/>
        <family val="0"/>
      </rPr>
      <t>9,51</t>
    </r>
  </si>
  <si>
    <t>Επίδομα αδείας</t>
  </si>
  <si>
    <r>
      <t xml:space="preserve">5 έτη φοίτηση </t>
    </r>
    <r>
      <rPr>
        <b/>
        <sz val="10"/>
        <rFont val="Arial Greek"/>
        <family val="0"/>
      </rPr>
      <t>9,36</t>
    </r>
  </si>
  <si>
    <r>
      <t xml:space="preserve">4 έτη φοίτηση </t>
    </r>
    <r>
      <rPr>
        <b/>
        <sz val="10"/>
        <rFont val="Arial Greek"/>
        <family val="0"/>
      </rPr>
      <t>9,21</t>
    </r>
  </si>
  <si>
    <r>
      <t xml:space="preserve">ΤΕΙ       </t>
    </r>
    <r>
      <rPr>
        <b/>
        <sz val="10"/>
        <rFont val="Arial Greek"/>
        <family val="0"/>
      </rPr>
      <t>8,55</t>
    </r>
  </si>
  <si>
    <r>
      <t xml:space="preserve">ΔΕ       </t>
    </r>
    <r>
      <rPr>
        <b/>
        <sz val="10"/>
        <rFont val="Arial Greek"/>
        <family val="0"/>
      </rPr>
      <t>7,92</t>
    </r>
  </si>
  <si>
    <t>Μέσο ημερομίσθιο</t>
  </si>
  <si>
    <t>Τιμή ώρας τρήμηνων αποδοχών</t>
  </si>
  <si>
    <r>
      <t>6 έτη φοίτηση =</t>
    </r>
    <r>
      <rPr>
        <b/>
        <sz val="10"/>
        <rFont val="Arial Greek"/>
        <family val="0"/>
      </rPr>
      <t>11,09</t>
    </r>
  </si>
  <si>
    <r>
      <t>5 έτη φοίτηση =</t>
    </r>
    <r>
      <rPr>
        <b/>
        <sz val="10"/>
        <rFont val="Arial Greek"/>
        <family val="0"/>
      </rPr>
      <t>10,92</t>
    </r>
  </si>
  <si>
    <r>
      <t>4 έτη φοίτηση =</t>
    </r>
    <r>
      <rPr>
        <b/>
        <sz val="10"/>
        <rFont val="Arial Greek"/>
        <family val="0"/>
      </rPr>
      <t>10,75</t>
    </r>
  </si>
  <si>
    <r>
      <t xml:space="preserve">ΤΕΙ    =  </t>
    </r>
    <r>
      <rPr>
        <b/>
        <sz val="10"/>
        <rFont val="Arial Greek"/>
        <family val="0"/>
      </rPr>
      <t>9,97</t>
    </r>
  </si>
  <si>
    <r>
      <t xml:space="preserve">ΔΕ    =  </t>
    </r>
    <r>
      <rPr>
        <b/>
        <sz val="10"/>
        <rFont val="Arial Greek"/>
        <family val="0"/>
      </rPr>
      <t>9,24</t>
    </r>
  </si>
  <si>
    <t xml:space="preserve">Κρατήσεις ΙΚΑ </t>
  </si>
  <si>
    <r>
      <t xml:space="preserve">Εργοδότης:      </t>
    </r>
    <r>
      <rPr>
        <b/>
        <sz val="10"/>
        <rFont val="Arial Greek"/>
        <family val="0"/>
      </rPr>
      <t>28,06%</t>
    </r>
    <r>
      <rPr>
        <sz val="10"/>
        <rFont val="Arial Greek"/>
        <family val="0"/>
      </rPr>
      <t xml:space="preserve"> </t>
    </r>
  </si>
  <si>
    <r>
      <t xml:space="preserve">Ασφαλισμένος: </t>
    </r>
    <r>
      <rPr>
        <b/>
        <sz val="10"/>
        <rFont val="Arial Greek"/>
        <family val="0"/>
      </rPr>
      <t>16,00%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</si>
</sst>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mmm\-yyyy"/>
  </numFmts>
  <fonts count="11">
    <font>
      <sz val="10"/>
      <name val="Arial Greek"/>
      <family val="0"/>
    </font>
    <font>
      <sz val="8"/>
      <name val="Arial Greek"/>
      <family val="0"/>
    </font>
    <font>
      <b/>
      <sz val="8"/>
      <name val="Arial Greek"/>
      <family val="2"/>
    </font>
    <font>
      <b/>
      <sz val="7"/>
      <name val="Arial Greek"/>
      <family val="2"/>
    </font>
    <font>
      <b/>
      <sz val="10"/>
      <name val="Arial Greek"/>
      <family val="2"/>
    </font>
    <font>
      <sz val="7"/>
      <name val="Arial Greek"/>
      <family val="2"/>
    </font>
    <font>
      <b/>
      <sz val="9"/>
      <name val="Arial Greek"/>
      <family val="0"/>
    </font>
    <font>
      <sz val="9"/>
      <name val="Arial Greek"/>
      <family val="0"/>
    </font>
    <font>
      <b/>
      <u val="single"/>
      <sz val="12"/>
      <name val="Arial Greek"/>
      <family val="0"/>
    </font>
    <font>
      <b/>
      <u val="single"/>
      <sz val="11"/>
      <name val="Arial Greek"/>
      <family val="0"/>
    </font>
    <font>
      <b/>
      <u val="single"/>
      <sz val="10"/>
      <name val="Arial Greek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textRotation="90" wrapText="1"/>
      <protection locked="0"/>
    </xf>
    <xf numFmtId="49" fontId="2" fillId="2" borderId="7" xfId="0" applyNumberFormat="1" applyFont="1" applyFill="1" applyBorder="1" applyAlignment="1" applyProtection="1">
      <alignment horizontal="center" textRotation="90" wrapText="1"/>
      <protection locked="0"/>
    </xf>
    <xf numFmtId="49" fontId="2" fillId="0" borderId="7" xfId="0" applyNumberFormat="1" applyFont="1" applyBorder="1" applyAlignment="1" applyProtection="1">
      <alignment horizontal="center" textRotation="90" wrapText="1"/>
      <protection locked="0"/>
    </xf>
    <xf numFmtId="49" fontId="2" fillId="0" borderId="10" xfId="0" applyNumberFormat="1" applyFont="1" applyBorder="1" applyAlignment="1" applyProtection="1">
      <alignment horizontal="center" textRotation="90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textRotation="90" wrapText="1"/>
      <protection locked="0"/>
    </xf>
    <xf numFmtId="0" fontId="2" fillId="2" borderId="7" xfId="0" applyFont="1" applyFill="1" applyBorder="1" applyAlignment="1" applyProtection="1">
      <alignment textRotation="90" wrapText="1"/>
      <protection locked="0"/>
    </xf>
    <xf numFmtId="0" fontId="2" fillId="0" borderId="7" xfId="0" applyFont="1" applyBorder="1" applyAlignment="1" applyProtection="1">
      <alignment textRotation="90" wrapText="1"/>
      <protection locked="0"/>
    </xf>
    <xf numFmtId="0" fontId="2" fillId="0" borderId="10" xfId="0" applyFont="1" applyBorder="1" applyAlignment="1" applyProtection="1">
      <alignment textRotation="90" wrapText="1"/>
      <protection locked="0"/>
    </xf>
    <xf numFmtId="4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1" fillId="0" borderId="7" xfId="0" applyNumberFormat="1" applyFont="1" applyBorder="1" applyAlignment="1" applyProtection="1">
      <alignment horizontal="center"/>
      <protection/>
    </xf>
    <xf numFmtId="4" fontId="1" fillId="0" borderId="7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textRotation="90" wrapText="1"/>
      <protection locked="0"/>
    </xf>
    <xf numFmtId="0" fontId="2" fillId="0" borderId="8" xfId="0" applyFont="1" applyBorder="1" applyAlignment="1" applyProtection="1">
      <alignment horizontal="center" textRotation="90" wrapText="1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textRotation="90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textRotation="90" wrapText="1"/>
      <protection locked="0"/>
    </xf>
    <xf numFmtId="0" fontId="3" fillId="2" borderId="7" xfId="0" applyFont="1" applyFill="1" applyBorder="1" applyAlignment="1" applyProtection="1">
      <alignment horizontal="center" textRotation="90" wrapText="1"/>
      <protection locked="0"/>
    </xf>
    <xf numFmtId="0" fontId="3" fillId="0" borderId="7" xfId="0" applyFont="1" applyBorder="1" applyAlignment="1" applyProtection="1">
      <alignment horizontal="center" textRotation="90" wrapText="1"/>
      <protection locked="0"/>
    </xf>
    <xf numFmtId="0" fontId="3" fillId="0" borderId="7" xfId="0" applyFont="1" applyFill="1" applyBorder="1" applyAlignment="1" applyProtection="1">
      <alignment horizontal="center" textRotation="90" wrapText="1"/>
      <protection locked="0"/>
    </xf>
    <xf numFmtId="0" fontId="7" fillId="0" borderId="10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textRotation="90" wrapText="1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3" fontId="1" fillId="3" borderId="7" xfId="0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4" fontId="1" fillId="0" borderId="7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textRotation="90" wrapText="1"/>
      <protection locked="0"/>
    </xf>
    <xf numFmtId="0" fontId="3" fillId="0" borderId="8" xfId="0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0" fillId="5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20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textRotation="90" wrapText="1"/>
      <protection locked="0"/>
    </xf>
    <xf numFmtId="0" fontId="3" fillId="3" borderId="8" xfId="0" applyFont="1" applyFill="1" applyBorder="1" applyAlignment="1" applyProtection="1">
      <alignment horizontal="center" textRotation="90" wrapText="1"/>
      <protection locked="0"/>
    </xf>
    <xf numFmtId="0" fontId="3" fillId="3" borderId="10" xfId="0" applyFont="1" applyFill="1" applyBorder="1" applyAlignment="1" applyProtection="1">
      <alignment horizontal="center" textRotation="90" wrapText="1"/>
      <protection locked="0"/>
    </xf>
    <xf numFmtId="0" fontId="3" fillId="2" borderId="8" xfId="0" applyFont="1" applyFill="1" applyBorder="1" applyAlignment="1" applyProtection="1">
      <alignment horizontal="center" textRotation="90" wrapText="1"/>
      <protection locked="0"/>
    </xf>
    <xf numFmtId="0" fontId="3" fillId="2" borderId="10" xfId="0" applyFont="1" applyFill="1" applyBorder="1" applyAlignment="1" applyProtection="1">
      <alignment horizontal="center" textRotation="90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8" fillId="2" borderId="20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8" fillId="2" borderId="16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35"/>
  <sheetViews>
    <sheetView tabSelected="1" workbookViewId="0" topLeftCell="A1">
      <selection activeCell="R27" sqref="R27"/>
    </sheetView>
  </sheetViews>
  <sheetFormatPr defaultColWidth="9.00390625" defaultRowHeight="12.75"/>
  <cols>
    <col min="1" max="1" width="3.875" style="4" customWidth="1"/>
    <col min="2" max="2" width="23.625" style="4" customWidth="1"/>
    <col min="3" max="3" width="6.25390625" style="4" customWidth="1"/>
    <col min="4" max="4" width="5.125" style="4" customWidth="1"/>
    <col min="5" max="5" width="7.875" style="4" customWidth="1"/>
    <col min="6" max="6" width="5.125" style="4" customWidth="1"/>
    <col min="7" max="7" width="7.625" style="4" customWidth="1"/>
    <col min="8" max="8" width="5.00390625" style="4" customWidth="1"/>
    <col min="9" max="9" width="7.875" style="4" customWidth="1"/>
    <col min="10" max="10" width="5.125" style="4" customWidth="1"/>
    <col min="11" max="11" width="7.375" style="4" customWidth="1"/>
    <col min="12" max="12" width="5.375" style="4" customWidth="1"/>
    <col min="13" max="13" width="7.875" style="4" customWidth="1"/>
    <col min="14" max="14" width="5.125" style="4" customWidth="1"/>
    <col min="15" max="15" width="7.125" style="4" customWidth="1"/>
    <col min="16" max="17" width="7.375" style="4" customWidth="1"/>
    <col min="18" max="18" width="8.875" style="4" customWidth="1"/>
    <col min="19" max="19" width="10.125" style="4" customWidth="1"/>
    <col min="20" max="16384" width="9.125" style="4" customWidth="1"/>
  </cols>
  <sheetData>
    <row r="1" spans="1:5" ht="11.25">
      <c r="A1" s="1" t="s">
        <v>0</v>
      </c>
      <c r="B1" s="2"/>
      <c r="C1" s="3"/>
      <c r="D1" s="3"/>
      <c r="E1" s="3"/>
    </row>
    <row r="2" spans="1:17" ht="11.25">
      <c r="A2" s="5" t="s">
        <v>54</v>
      </c>
      <c r="B2" s="6"/>
      <c r="C2" s="3"/>
      <c r="D2" s="3"/>
      <c r="E2" s="3"/>
      <c r="J2" s="7" t="s">
        <v>1</v>
      </c>
      <c r="N2" s="7"/>
      <c r="O2" s="7"/>
      <c r="P2" s="7"/>
      <c r="Q2" s="7"/>
    </row>
    <row r="3" spans="1:17" ht="11.25">
      <c r="A3" s="5" t="s">
        <v>55</v>
      </c>
      <c r="B3" s="6"/>
      <c r="C3" s="3"/>
      <c r="D3" s="3"/>
      <c r="E3" s="3"/>
      <c r="J3" s="7"/>
      <c r="N3" s="7"/>
      <c r="O3" s="7"/>
      <c r="P3" s="7"/>
      <c r="Q3" s="7"/>
    </row>
    <row r="4" spans="1:17" ht="11.25">
      <c r="A4" s="8" t="s">
        <v>56</v>
      </c>
      <c r="B4" s="9"/>
      <c r="C4" s="3"/>
      <c r="D4" s="3"/>
      <c r="E4" s="3"/>
      <c r="I4" s="7" t="s">
        <v>2</v>
      </c>
      <c r="J4" s="7"/>
      <c r="K4" s="7"/>
      <c r="L4" s="7"/>
      <c r="M4" s="7"/>
      <c r="N4" s="7"/>
      <c r="O4" s="7"/>
      <c r="P4" s="7"/>
      <c r="Q4" s="7"/>
    </row>
    <row r="5" spans="9:13" ht="11.25">
      <c r="I5" s="7" t="s">
        <v>3</v>
      </c>
      <c r="J5" s="7"/>
      <c r="K5" s="7"/>
      <c r="L5" s="7"/>
      <c r="M5" s="7"/>
    </row>
    <row r="8" spans="5:19" ht="11.25">
      <c r="E8" s="10">
        <v>1</v>
      </c>
      <c r="G8" s="10">
        <v>2</v>
      </c>
      <c r="I8" s="10">
        <v>3</v>
      </c>
      <c r="K8" s="10">
        <v>4</v>
      </c>
      <c r="M8" s="10">
        <v>5</v>
      </c>
      <c r="O8" s="10">
        <v>6</v>
      </c>
      <c r="P8" s="10">
        <v>7</v>
      </c>
      <c r="Q8" s="10">
        <v>8</v>
      </c>
      <c r="R8" s="10">
        <v>9</v>
      </c>
      <c r="S8" s="10">
        <v>10</v>
      </c>
    </row>
    <row r="9" spans="1:19" s="15" customFormat="1" ht="12.75" customHeight="1">
      <c r="A9" s="11"/>
      <c r="B9" s="12"/>
      <c r="C9" s="13"/>
      <c r="D9" s="120" t="s">
        <v>21</v>
      </c>
      <c r="E9" s="121"/>
      <c r="F9" s="122" t="s">
        <v>20</v>
      </c>
      <c r="G9" s="123"/>
      <c r="H9" s="120" t="s">
        <v>18</v>
      </c>
      <c r="I9" s="121"/>
      <c r="J9" s="122" t="s">
        <v>19</v>
      </c>
      <c r="K9" s="123"/>
      <c r="L9" s="120" t="s">
        <v>22</v>
      </c>
      <c r="M9" s="121"/>
      <c r="N9" s="122" t="s">
        <v>23</v>
      </c>
      <c r="O9" s="123"/>
      <c r="P9" s="14"/>
      <c r="Q9" s="14"/>
      <c r="R9" s="124" t="s">
        <v>81</v>
      </c>
      <c r="S9" s="96" t="s">
        <v>4</v>
      </c>
    </row>
    <row r="10" spans="1:19" s="15" customFormat="1" ht="77.25" customHeight="1">
      <c r="A10" s="16" t="s">
        <v>5</v>
      </c>
      <c r="B10" s="17" t="s">
        <v>6</v>
      </c>
      <c r="C10" s="18" t="s">
        <v>7</v>
      </c>
      <c r="D10" s="19" t="s">
        <v>8</v>
      </c>
      <c r="E10" s="19" t="s">
        <v>9</v>
      </c>
      <c r="F10" s="20" t="s">
        <v>8</v>
      </c>
      <c r="G10" s="20" t="s">
        <v>9</v>
      </c>
      <c r="H10" s="19" t="s">
        <v>8</v>
      </c>
      <c r="I10" s="19" t="s">
        <v>9</v>
      </c>
      <c r="J10" s="20" t="s">
        <v>8</v>
      </c>
      <c r="K10" s="20" t="s">
        <v>9</v>
      </c>
      <c r="L10" s="19" t="s">
        <v>8</v>
      </c>
      <c r="M10" s="19" t="s">
        <v>9</v>
      </c>
      <c r="N10" s="20" t="s">
        <v>8</v>
      </c>
      <c r="O10" s="20" t="s">
        <v>9</v>
      </c>
      <c r="P10" s="21" t="s">
        <v>10</v>
      </c>
      <c r="Q10" s="59" t="s">
        <v>80</v>
      </c>
      <c r="R10" s="95"/>
      <c r="S10" s="97"/>
    </row>
    <row r="11" spans="1:19" ht="19.5" customHeight="1">
      <c r="A11" s="10"/>
      <c r="B11" s="22" t="s">
        <v>59</v>
      </c>
      <c r="C11" s="22" t="s">
        <v>60</v>
      </c>
      <c r="D11" s="23">
        <v>12</v>
      </c>
      <c r="E11" s="23">
        <v>125</v>
      </c>
      <c r="F11" s="22">
        <v>15</v>
      </c>
      <c r="G11" s="22">
        <v>124</v>
      </c>
      <c r="H11" s="23">
        <v>17</v>
      </c>
      <c r="I11" s="23">
        <v>132</v>
      </c>
      <c r="J11" s="22">
        <v>16</v>
      </c>
      <c r="K11" s="22">
        <v>157</v>
      </c>
      <c r="L11" s="23">
        <v>15</v>
      </c>
      <c r="M11" s="23">
        <v>125</v>
      </c>
      <c r="N11" s="22">
        <v>12</v>
      </c>
      <c r="O11" s="22">
        <v>132</v>
      </c>
      <c r="P11" s="28">
        <f>IF(OR(D11&lt;&gt;"",F11&lt;&gt;"",H11&lt;&gt;"",J11&lt;&gt;"",L11&lt;&gt;"",N11&lt;&gt;""),D11+F11+H11+J11+L11+N11,"")</f>
        <v>87</v>
      </c>
      <c r="Q11" s="61">
        <v>235</v>
      </c>
      <c r="R11" s="28">
        <f>IF(OR(E11&lt;&gt;"",G11&lt;&gt;"",I11&lt;&gt;"",K11&lt;&gt;"",M11&lt;&gt;"",O11&lt;&gt;"",Q11&lt;&gt;""),E11+G11+I11+K11+M11+O11+Q11,"")</f>
        <v>1030</v>
      </c>
      <c r="S11" s="28">
        <f>IF(R11&lt;&gt;"",ROUND(R11*30/240,2),"")</f>
        <v>128.75</v>
      </c>
    </row>
    <row r="12" spans="1:19" ht="19.5" customHeight="1">
      <c r="A12" s="10"/>
      <c r="B12" s="22" t="s">
        <v>61</v>
      </c>
      <c r="C12" s="22" t="s">
        <v>62</v>
      </c>
      <c r="D12" s="23">
        <v>10</v>
      </c>
      <c r="E12" s="23">
        <v>125</v>
      </c>
      <c r="F12" s="22">
        <v>10</v>
      </c>
      <c r="G12" s="22">
        <v>123</v>
      </c>
      <c r="H12" s="23">
        <v>12</v>
      </c>
      <c r="I12" s="23">
        <v>98</v>
      </c>
      <c r="J12" s="22">
        <v>10</v>
      </c>
      <c r="K12" s="22">
        <v>120</v>
      </c>
      <c r="L12" s="23">
        <v>10</v>
      </c>
      <c r="M12" s="23">
        <v>125</v>
      </c>
      <c r="N12" s="22">
        <v>12</v>
      </c>
      <c r="O12" s="22">
        <v>132.25</v>
      </c>
      <c r="P12" s="28">
        <f aca="true" t="shared" si="0" ref="P12:P21">IF(OR(D12&lt;&gt;"",F12&lt;&gt;"",H12&lt;&gt;"",J12&lt;&gt;"",L12&lt;&gt;"",N12&lt;&gt;""),D12+F12+H12+J12+L12+N12,"")</f>
        <v>64</v>
      </c>
      <c r="Q12" s="61">
        <v>126</v>
      </c>
      <c r="R12" s="28">
        <f aca="true" t="shared" si="1" ref="R12:R21">IF(OR(E12&lt;&gt;"",G12&lt;&gt;"",I12&lt;&gt;"",K12&lt;&gt;"",M12&lt;&gt;"",O12&lt;&gt;"",Q12&lt;&gt;""),E12+G12+I12+K12+M12+O12+Q12,"")</f>
        <v>849.25</v>
      </c>
      <c r="S12" s="28">
        <f aca="true" t="shared" si="2" ref="S12:S21">IF(R12&lt;&gt;"",ROUND(R12*30/240,2),"")</f>
        <v>106.16</v>
      </c>
    </row>
    <row r="13" spans="1:19" ht="19.5" customHeight="1">
      <c r="A13" s="10"/>
      <c r="B13" s="22"/>
      <c r="C13" s="22"/>
      <c r="D13" s="23"/>
      <c r="E13" s="23"/>
      <c r="F13" s="22"/>
      <c r="G13" s="22"/>
      <c r="H13" s="23"/>
      <c r="I13" s="23"/>
      <c r="J13" s="22"/>
      <c r="K13" s="22"/>
      <c r="L13" s="23"/>
      <c r="M13" s="23"/>
      <c r="N13" s="22"/>
      <c r="O13" s="22"/>
      <c r="P13" s="28">
        <f t="shared" si="0"/>
      </c>
      <c r="Q13" s="61"/>
      <c r="R13" s="28">
        <f t="shared" si="1"/>
      </c>
      <c r="S13" s="28">
        <f t="shared" si="2"/>
      </c>
    </row>
    <row r="14" spans="1:19" ht="19.5" customHeight="1">
      <c r="A14" s="10"/>
      <c r="B14" s="22"/>
      <c r="C14" s="22"/>
      <c r="D14" s="23"/>
      <c r="E14" s="23"/>
      <c r="F14" s="22"/>
      <c r="G14" s="22"/>
      <c r="H14" s="23"/>
      <c r="I14" s="23"/>
      <c r="J14" s="22"/>
      <c r="K14" s="22"/>
      <c r="L14" s="23"/>
      <c r="M14" s="23"/>
      <c r="N14" s="22"/>
      <c r="O14" s="22"/>
      <c r="P14" s="28">
        <f t="shared" si="0"/>
      </c>
      <c r="Q14" s="61"/>
      <c r="R14" s="28">
        <f t="shared" si="1"/>
      </c>
      <c r="S14" s="28">
        <f t="shared" si="2"/>
      </c>
    </row>
    <row r="15" spans="1:19" ht="19.5" customHeight="1">
      <c r="A15" s="10"/>
      <c r="B15" s="22"/>
      <c r="C15" s="22"/>
      <c r="D15" s="23"/>
      <c r="E15" s="23"/>
      <c r="F15" s="15"/>
      <c r="G15" s="22"/>
      <c r="H15" s="23"/>
      <c r="I15" s="23"/>
      <c r="J15" s="22"/>
      <c r="K15" s="22"/>
      <c r="L15" s="23"/>
      <c r="M15" s="23"/>
      <c r="N15" s="22"/>
      <c r="O15" s="22"/>
      <c r="P15" s="28">
        <f t="shared" si="0"/>
      </c>
      <c r="Q15" s="61"/>
      <c r="R15" s="28">
        <f t="shared" si="1"/>
      </c>
      <c r="S15" s="28">
        <f t="shared" si="2"/>
      </c>
    </row>
    <row r="16" spans="1:19" ht="19.5" customHeight="1">
      <c r="A16" s="10"/>
      <c r="B16" s="22"/>
      <c r="C16" s="22"/>
      <c r="D16" s="23"/>
      <c r="E16" s="23"/>
      <c r="F16" s="22"/>
      <c r="G16" s="22"/>
      <c r="H16" s="23"/>
      <c r="I16" s="23"/>
      <c r="J16" s="22"/>
      <c r="K16" s="22"/>
      <c r="L16" s="23"/>
      <c r="M16" s="23"/>
      <c r="N16" s="22"/>
      <c r="O16" s="22"/>
      <c r="P16" s="28">
        <f t="shared" si="0"/>
      </c>
      <c r="Q16" s="61"/>
      <c r="R16" s="28">
        <f t="shared" si="1"/>
      </c>
      <c r="S16" s="28">
        <f t="shared" si="2"/>
      </c>
    </row>
    <row r="17" spans="1:19" ht="19.5" customHeight="1">
      <c r="A17" s="10"/>
      <c r="B17" s="22"/>
      <c r="C17" s="22"/>
      <c r="D17" s="23"/>
      <c r="E17" s="23"/>
      <c r="F17" s="22"/>
      <c r="G17" s="22"/>
      <c r="H17" s="23"/>
      <c r="I17" s="23"/>
      <c r="J17" s="22"/>
      <c r="K17" s="22"/>
      <c r="L17" s="23"/>
      <c r="M17" s="23"/>
      <c r="N17" s="22"/>
      <c r="O17" s="22"/>
      <c r="P17" s="28">
        <f t="shared" si="0"/>
      </c>
      <c r="Q17" s="61"/>
      <c r="R17" s="28">
        <f t="shared" si="1"/>
      </c>
      <c r="S17" s="28">
        <f t="shared" si="2"/>
      </c>
    </row>
    <row r="18" spans="1:19" ht="19.5" customHeight="1">
      <c r="A18" s="10"/>
      <c r="B18" s="22"/>
      <c r="C18" s="22"/>
      <c r="D18" s="23"/>
      <c r="E18" s="23"/>
      <c r="F18" s="22"/>
      <c r="G18" s="22"/>
      <c r="H18" s="23"/>
      <c r="I18" s="23"/>
      <c r="J18" s="22"/>
      <c r="K18" s="22"/>
      <c r="L18" s="23"/>
      <c r="M18" s="23"/>
      <c r="N18" s="22"/>
      <c r="O18" s="22"/>
      <c r="P18" s="28">
        <f t="shared" si="0"/>
      </c>
      <c r="Q18" s="61"/>
      <c r="R18" s="28">
        <f t="shared" si="1"/>
      </c>
      <c r="S18" s="28">
        <f t="shared" si="2"/>
      </c>
    </row>
    <row r="19" spans="1:19" ht="19.5" customHeight="1">
      <c r="A19" s="10"/>
      <c r="B19" s="22"/>
      <c r="C19" s="22"/>
      <c r="D19" s="23"/>
      <c r="E19" s="23"/>
      <c r="F19" s="22"/>
      <c r="G19" s="22"/>
      <c r="H19" s="23"/>
      <c r="I19" s="23"/>
      <c r="J19" s="22"/>
      <c r="K19" s="22"/>
      <c r="L19" s="23"/>
      <c r="M19" s="23"/>
      <c r="N19" s="22"/>
      <c r="O19" s="22"/>
      <c r="P19" s="28">
        <f t="shared" si="0"/>
      </c>
      <c r="Q19" s="61"/>
      <c r="R19" s="28">
        <f t="shared" si="1"/>
      </c>
      <c r="S19" s="28">
        <f t="shared" si="2"/>
      </c>
    </row>
    <row r="20" spans="1:19" ht="19.5" customHeight="1">
      <c r="A20" s="10"/>
      <c r="B20" s="22"/>
      <c r="C20" s="22"/>
      <c r="D20" s="23"/>
      <c r="E20" s="23"/>
      <c r="F20" s="22"/>
      <c r="G20" s="22"/>
      <c r="H20" s="23"/>
      <c r="I20" s="23"/>
      <c r="J20" s="22"/>
      <c r="K20" s="22"/>
      <c r="L20" s="23"/>
      <c r="M20" s="23"/>
      <c r="N20" s="22"/>
      <c r="O20" s="22"/>
      <c r="P20" s="28">
        <f t="shared" si="0"/>
      </c>
      <c r="Q20" s="61"/>
      <c r="R20" s="28">
        <f t="shared" si="1"/>
      </c>
      <c r="S20" s="28">
        <f t="shared" si="2"/>
      </c>
    </row>
    <row r="21" spans="1:19" ht="19.5" customHeight="1">
      <c r="A21" s="10"/>
      <c r="B21" s="22"/>
      <c r="C21" s="22"/>
      <c r="D21" s="23"/>
      <c r="E21" s="23"/>
      <c r="F21" s="22"/>
      <c r="G21" s="22"/>
      <c r="H21" s="23"/>
      <c r="I21" s="23"/>
      <c r="J21" s="22"/>
      <c r="K21" s="22"/>
      <c r="L21" s="23"/>
      <c r="M21" s="23"/>
      <c r="N21" s="22"/>
      <c r="O21" s="22"/>
      <c r="P21" s="28">
        <f t="shared" si="0"/>
      </c>
      <c r="Q21" s="61"/>
      <c r="R21" s="28">
        <f t="shared" si="1"/>
      </c>
      <c r="S21" s="28">
        <f t="shared" si="2"/>
      </c>
    </row>
    <row r="23" ht="11.25">
      <c r="M23" s="4" t="s">
        <v>11</v>
      </c>
    </row>
    <row r="24" ht="11.25">
      <c r="M24" s="4" t="s">
        <v>12</v>
      </c>
    </row>
    <row r="25" ht="11.25">
      <c r="M25" s="4" t="s">
        <v>13</v>
      </c>
    </row>
    <row r="26" ht="11.25">
      <c r="M26" s="4" t="s">
        <v>57</v>
      </c>
    </row>
    <row r="27" spans="2:13" ht="12.75">
      <c r="B27" s="24" t="s">
        <v>57</v>
      </c>
      <c r="C27" s="24"/>
      <c r="D27" s="3"/>
      <c r="E27" s="3"/>
      <c r="F27" s="3"/>
      <c r="M27" s="4" t="s">
        <v>14</v>
      </c>
    </row>
    <row r="28" spans="3:6" ht="11.25">
      <c r="C28" s="3"/>
      <c r="D28" s="3"/>
      <c r="E28" s="3"/>
      <c r="F28" s="3"/>
    </row>
    <row r="29" ht="11.25">
      <c r="B29" s="25" t="s">
        <v>15</v>
      </c>
    </row>
    <row r="30" spans="4:5" ht="11.25">
      <c r="D30" s="26"/>
      <c r="E30" s="26"/>
    </row>
    <row r="31" spans="4:13" ht="11.25">
      <c r="D31" s="26"/>
      <c r="E31" s="26"/>
      <c r="M31" s="4" t="s">
        <v>58</v>
      </c>
    </row>
    <row r="34" spans="2:3" ht="11.25">
      <c r="B34" s="26" t="s">
        <v>16</v>
      </c>
      <c r="C34" s="26"/>
    </row>
    <row r="35" spans="2:19" ht="11.25">
      <c r="B35" s="26" t="s">
        <v>17</v>
      </c>
      <c r="C35" s="26"/>
      <c r="S35" s="27"/>
    </row>
  </sheetData>
  <sheetProtection password="CCE9" sheet="1" objects="1" scenarios="1" selectLockedCells="1"/>
  <mergeCells count="8">
    <mergeCell ref="D9:E9"/>
    <mergeCell ref="F9:G9"/>
    <mergeCell ref="H9:I9"/>
    <mergeCell ref="J9:K9"/>
    <mergeCell ref="L9:M9"/>
    <mergeCell ref="N9:O9"/>
    <mergeCell ref="R9:R10"/>
    <mergeCell ref="S9:S10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O30"/>
  <sheetViews>
    <sheetView workbookViewId="0" topLeftCell="A1">
      <selection activeCell="O30" sqref="O30"/>
    </sheetView>
  </sheetViews>
  <sheetFormatPr defaultColWidth="9.00390625" defaultRowHeight="12.75"/>
  <cols>
    <col min="1" max="1" width="3.875" style="24" customWidth="1"/>
    <col min="2" max="2" width="29.375" style="24" customWidth="1"/>
    <col min="3" max="3" width="5.625" style="24" customWidth="1"/>
    <col min="4" max="4" width="5.25390625" style="24" customWidth="1"/>
    <col min="5" max="5" width="6.75390625" style="24" customWidth="1"/>
    <col min="6" max="6" width="5.125" style="24" customWidth="1"/>
    <col min="7" max="7" width="7.25390625" style="24" customWidth="1"/>
    <col min="8" max="8" width="5.375" style="24" customWidth="1"/>
    <col min="9" max="9" width="7.75390625" style="24" customWidth="1"/>
    <col min="10" max="10" width="5.125" style="24" customWidth="1"/>
    <col min="11" max="11" width="6.75390625" style="24" customWidth="1"/>
    <col min="12" max="13" width="5.625" style="24" customWidth="1"/>
    <col min="14" max="14" width="9.125" style="24" customWidth="1"/>
    <col min="15" max="15" width="10.125" style="24" customWidth="1"/>
    <col min="16" max="16384" width="9.125" style="24" customWidth="1"/>
  </cols>
  <sheetData>
    <row r="1" spans="1:7" ht="12.75">
      <c r="A1" s="29" t="s">
        <v>0</v>
      </c>
      <c r="B1" s="30"/>
      <c r="C1" s="30"/>
      <c r="D1" s="31"/>
      <c r="G1" s="7" t="s">
        <v>1</v>
      </c>
    </row>
    <row r="2" spans="1:9" ht="12.75">
      <c r="A2" s="32" t="s">
        <v>54</v>
      </c>
      <c r="B2" s="33"/>
      <c r="C2" s="33"/>
      <c r="D2" s="34"/>
      <c r="F2" s="35" t="s">
        <v>24</v>
      </c>
      <c r="G2" s="35"/>
      <c r="H2" s="35"/>
      <c r="I2" s="35"/>
    </row>
    <row r="3" spans="1:9" ht="12.75">
      <c r="A3" s="32" t="s">
        <v>55</v>
      </c>
      <c r="B3" s="33"/>
      <c r="C3" s="33"/>
      <c r="D3" s="34"/>
      <c r="F3" s="35"/>
      <c r="G3" s="35"/>
      <c r="H3" s="35"/>
      <c r="I3" s="35"/>
    </row>
    <row r="4" spans="1:9" ht="12.75">
      <c r="A4" s="36" t="s">
        <v>56</v>
      </c>
      <c r="B4" s="37"/>
      <c r="C4" s="37"/>
      <c r="D4" s="38"/>
      <c r="F4" s="35" t="s">
        <v>3</v>
      </c>
      <c r="G4" s="35"/>
      <c r="H4" s="35"/>
      <c r="I4" s="35"/>
    </row>
    <row r="6" spans="5:15" ht="12.75">
      <c r="E6" s="39">
        <v>1</v>
      </c>
      <c r="G6" s="39">
        <v>2</v>
      </c>
      <c r="I6" s="39">
        <v>3</v>
      </c>
      <c r="K6" s="39">
        <v>4</v>
      </c>
      <c r="M6" s="39">
        <v>5</v>
      </c>
      <c r="N6" s="40">
        <v>6</v>
      </c>
      <c r="O6" s="40">
        <v>7</v>
      </c>
    </row>
    <row r="7" spans="1:15" ht="12.75">
      <c r="A7" s="41"/>
      <c r="B7" s="42"/>
      <c r="C7" s="43"/>
      <c r="D7" s="120" t="s">
        <v>25</v>
      </c>
      <c r="E7" s="121"/>
      <c r="F7" s="122" t="s">
        <v>26</v>
      </c>
      <c r="G7" s="123"/>
      <c r="H7" s="120" t="s">
        <v>27</v>
      </c>
      <c r="I7" s="121"/>
      <c r="J7" s="122" t="s">
        <v>28</v>
      </c>
      <c r="K7" s="123"/>
      <c r="L7" s="124" t="s">
        <v>10</v>
      </c>
      <c r="M7" s="60"/>
      <c r="N7" s="124" t="s">
        <v>82</v>
      </c>
      <c r="O7" s="41"/>
    </row>
    <row r="8" spans="1:15" s="4" customFormat="1" ht="66.75" customHeight="1">
      <c r="A8" s="44" t="s">
        <v>5</v>
      </c>
      <c r="B8" s="45" t="s">
        <v>6</v>
      </c>
      <c r="C8" s="46" t="s">
        <v>29</v>
      </c>
      <c r="D8" s="47" t="s">
        <v>8</v>
      </c>
      <c r="E8" s="47" t="s">
        <v>9</v>
      </c>
      <c r="F8" s="48" t="s">
        <v>8</v>
      </c>
      <c r="G8" s="48" t="s">
        <v>9</v>
      </c>
      <c r="H8" s="47" t="s">
        <v>8</v>
      </c>
      <c r="I8" s="47" t="s">
        <v>9</v>
      </c>
      <c r="J8" s="48" t="s">
        <v>8</v>
      </c>
      <c r="K8" s="48" t="s">
        <v>9</v>
      </c>
      <c r="L8" s="95"/>
      <c r="M8" s="59" t="s">
        <v>79</v>
      </c>
      <c r="N8" s="95"/>
      <c r="O8" s="49" t="s">
        <v>30</v>
      </c>
    </row>
    <row r="9" spans="1:15" ht="16.5" customHeight="1">
      <c r="A9" s="50"/>
      <c r="B9" s="51" t="s">
        <v>64</v>
      </c>
      <c r="C9" s="51" t="s">
        <v>65</v>
      </c>
      <c r="D9" s="52">
        <v>12</v>
      </c>
      <c r="E9" s="53">
        <v>123</v>
      </c>
      <c r="F9" s="54">
        <v>15</v>
      </c>
      <c r="G9" s="51">
        <v>152</v>
      </c>
      <c r="H9" s="52">
        <v>13</v>
      </c>
      <c r="I9" s="53">
        <v>156</v>
      </c>
      <c r="J9" s="54">
        <v>10</v>
      </c>
      <c r="K9" s="51">
        <v>120</v>
      </c>
      <c r="L9" s="57">
        <f>IF(OR(D9&lt;&gt;"",F9&lt;&gt;"",H9&lt;&gt;"",J9&lt;&gt;""),D9+F9+H9+J9,"")</f>
        <v>50</v>
      </c>
      <c r="M9" s="63">
        <v>120</v>
      </c>
      <c r="N9" s="58">
        <f>IF(OR(E9&lt;&gt;"",G9&lt;&gt;"",I9&lt;&gt;"",K9&lt;&gt;"",M9&lt;&gt;""),E9+G9+I9+K9+M9,"")</f>
        <v>671</v>
      </c>
      <c r="O9" s="58">
        <f>IF(N9&lt;&gt;"",ROUND(N9*30/240,2),"")</f>
        <v>83.88</v>
      </c>
    </row>
    <row r="10" spans="1:15" ht="16.5" customHeight="1">
      <c r="A10" s="50"/>
      <c r="B10" s="51" t="s">
        <v>61</v>
      </c>
      <c r="C10" s="51" t="s">
        <v>62</v>
      </c>
      <c r="D10" s="52">
        <v>10</v>
      </c>
      <c r="E10" s="53">
        <v>125</v>
      </c>
      <c r="F10" s="54">
        <v>10</v>
      </c>
      <c r="G10" s="51">
        <v>125</v>
      </c>
      <c r="H10" s="52">
        <v>10</v>
      </c>
      <c r="I10" s="53">
        <v>125</v>
      </c>
      <c r="J10" s="54">
        <v>10</v>
      </c>
      <c r="K10" s="51">
        <v>125</v>
      </c>
      <c r="L10" s="57">
        <f aca="true" t="shared" si="0" ref="L10:L17">IF(OR(D10&lt;&gt;"",F10&lt;&gt;"",H10&lt;&gt;"",J10&lt;&gt;""),D10+F10+H10+J10,"")</f>
        <v>40</v>
      </c>
      <c r="M10" s="63">
        <v>132</v>
      </c>
      <c r="N10" s="58">
        <f aca="true" t="shared" si="1" ref="N10:N17">IF(OR(E10&lt;&gt;"",G10&lt;&gt;"",I10&lt;&gt;"",K10&lt;&gt;"",M10&lt;&gt;""),E10+G10+I10+K10+M10,"")</f>
        <v>632</v>
      </c>
      <c r="O10" s="58">
        <f aca="true" t="shared" si="2" ref="O10:O17">IF(N10&lt;&gt;"",ROUND(N10*30/240,2),"")</f>
        <v>79</v>
      </c>
    </row>
    <row r="11" spans="1:15" ht="16.5" customHeight="1">
      <c r="A11" s="50"/>
      <c r="B11" s="51"/>
      <c r="C11" s="51"/>
      <c r="D11" s="52"/>
      <c r="E11" s="53"/>
      <c r="F11" s="54"/>
      <c r="G11" s="51"/>
      <c r="H11" s="52"/>
      <c r="I11" s="53"/>
      <c r="J11" s="54"/>
      <c r="K11" s="51"/>
      <c r="L11" s="57">
        <f t="shared" si="0"/>
      </c>
      <c r="M11" s="63"/>
      <c r="N11" s="58">
        <f t="shared" si="1"/>
      </c>
      <c r="O11" s="58">
        <f t="shared" si="2"/>
      </c>
    </row>
    <row r="12" spans="1:15" ht="16.5" customHeight="1">
      <c r="A12" s="50"/>
      <c r="B12" s="51"/>
      <c r="C12" s="51"/>
      <c r="D12" s="52"/>
      <c r="E12" s="53"/>
      <c r="F12" s="54"/>
      <c r="G12" s="51"/>
      <c r="H12" s="52"/>
      <c r="I12" s="53"/>
      <c r="J12" s="54"/>
      <c r="K12" s="51"/>
      <c r="L12" s="57">
        <f t="shared" si="0"/>
      </c>
      <c r="M12" s="63"/>
      <c r="N12" s="58">
        <f t="shared" si="1"/>
      </c>
      <c r="O12" s="58">
        <f t="shared" si="2"/>
      </c>
    </row>
    <row r="13" spans="1:15" ht="16.5" customHeight="1">
      <c r="A13" s="50"/>
      <c r="B13" s="51"/>
      <c r="C13" s="51"/>
      <c r="D13" s="52"/>
      <c r="E13" s="53"/>
      <c r="F13" s="54"/>
      <c r="G13" s="51"/>
      <c r="H13" s="52"/>
      <c r="I13" s="53"/>
      <c r="J13" s="54"/>
      <c r="K13" s="51"/>
      <c r="L13" s="57">
        <f t="shared" si="0"/>
      </c>
      <c r="M13" s="63"/>
      <c r="N13" s="58">
        <f t="shared" si="1"/>
      </c>
      <c r="O13" s="58">
        <f t="shared" si="2"/>
      </c>
    </row>
    <row r="14" spans="1:15" ht="16.5" customHeight="1">
      <c r="A14" s="50"/>
      <c r="B14" s="51"/>
      <c r="C14" s="51"/>
      <c r="D14" s="52"/>
      <c r="E14" s="53"/>
      <c r="F14" s="54"/>
      <c r="G14" s="51"/>
      <c r="H14" s="52"/>
      <c r="I14" s="53"/>
      <c r="J14" s="54"/>
      <c r="K14" s="51"/>
      <c r="L14" s="57">
        <f t="shared" si="0"/>
      </c>
      <c r="M14" s="63"/>
      <c r="N14" s="58">
        <f t="shared" si="1"/>
      </c>
      <c r="O14" s="58">
        <f t="shared" si="2"/>
      </c>
    </row>
    <row r="15" spans="1:15" ht="16.5" customHeight="1">
      <c r="A15" s="50"/>
      <c r="B15" s="51"/>
      <c r="C15" s="51"/>
      <c r="D15" s="52"/>
      <c r="E15" s="53"/>
      <c r="F15" s="54"/>
      <c r="G15" s="51"/>
      <c r="H15" s="52"/>
      <c r="I15" s="53"/>
      <c r="J15" s="54"/>
      <c r="K15" s="51"/>
      <c r="L15" s="57">
        <f t="shared" si="0"/>
      </c>
      <c r="M15" s="63"/>
      <c r="N15" s="58">
        <f t="shared" si="1"/>
      </c>
      <c r="O15" s="58">
        <f t="shared" si="2"/>
      </c>
    </row>
    <row r="16" spans="1:15" ht="16.5" customHeight="1">
      <c r="A16" s="50"/>
      <c r="B16" s="51"/>
      <c r="C16" s="51"/>
      <c r="D16" s="52"/>
      <c r="E16" s="53"/>
      <c r="F16" s="54"/>
      <c r="G16" s="51"/>
      <c r="H16" s="52"/>
      <c r="I16" s="53"/>
      <c r="J16" s="54"/>
      <c r="K16" s="51"/>
      <c r="L16" s="57">
        <f t="shared" si="0"/>
      </c>
      <c r="M16" s="63"/>
      <c r="N16" s="58">
        <f t="shared" si="1"/>
      </c>
      <c r="O16" s="58">
        <f t="shared" si="2"/>
      </c>
    </row>
    <row r="17" spans="1:15" ht="16.5" customHeight="1">
      <c r="A17" s="50"/>
      <c r="B17" s="51"/>
      <c r="C17" s="51"/>
      <c r="D17" s="52"/>
      <c r="E17" s="53"/>
      <c r="F17" s="54"/>
      <c r="G17" s="51"/>
      <c r="H17" s="52"/>
      <c r="I17" s="53"/>
      <c r="J17" s="54"/>
      <c r="K17" s="51"/>
      <c r="L17" s="57">
        <f t="shared" si="0"/>
      </c>
      <c r="M17" s="63"/>
      <c r="N17" s="58">
        <f t="shared" si="1"/>
      </c>
      <c r="O17" s="58">
        <f t="shared" si="2"/>
      </c>
    </row>
    <row r="19" ht="12.75">
      <c r="I19" s="24" t="s">
        <v>11</v>
      </c>
    </row>
    <row r="20" ht="12.75">
      <c r="I20" s="24" t="s">
        <v>12</v>
      </c>
    </row>
    <row r="21" ht="12.75">
      <c r="I21" s="24" t="s">
        <v>13</v>
      </c>
    </row>
    <row r="22" ht="12.75">
      <c r="I22" s="24" t="s">
        <v>57</v>
      </c>
    </row>
    <row r="23" spans="2:9" ht="12.75">
      <c r="B23" s="24" t="s">
        <v>63</v>
      </c>
      <c r="D23" s="3"/>
      <c r="E23" s="3"/>
      <c r="F23" s="3"/>
      <c r="I23" s="24" t="s">
        <v>14</v>
      </c>
    </row>
    <row r="24" spans="2:6" ht="12.75">
      <c r="B24" s="3" t="s">
        <v>15</v>
      </c>
      <c r="C24" s="3"/>
      <c r="D24" s="3"/>
      <c r="E24" s="3"/>
      <c r="F24" s="3"/>
    </row>
    <row r="27" spans="2:9" ht="12.75">
      <c r="B27" s="55"/>
      <c r="C27" s="55"/>
      <c r="D27" s="55"/>
      <c r="E27" s="55"/>
      <c r="F27" s="55"/>
      <c r="G27" s="55"/>
      <c r="H27" s="55"/>
      <c r="I27" s="55" t="s">
        <v>58</v>
      </c>
    </row>
    <row r="28" spans="2:15" ht="12.75">
      <c r="B28" s="55" t="s">
        <v>31</v>
      </c>
      <c r="C28" s="55"/>
      <c r="D28" s="55"/>
      <c r="E28" s="55"/>
      <c r="F28" s="55"/>
      <c r="G28" s="55"/>
      <c r="H28" s="55"/>
      <c r="I28" s="55"/>
      <c r="O28" s="56"/>
    </row>
    <row r="29" spans="2:9" ht="12.75">
      <c r="B29" s="55" t="s">
        <v>32</v>
      </c>
      <c r="C29" s="55"/>
      <c r="D29" s="55"/>
      <c r="E29" s="55"/>
      <c r="F29" s="55"/>
      <c r="G29" s="55"/>
      <c r="H29" s="55"/>
      <c r="I29" s="55"/>
    </row>
    <row r="30" spans="2:9" ht="12.75">
      <c r="B30" s="55"/>
      <c r="C30" s="55"/>
      <c r="D30" s="55"/>
      <c r="E30" s="55"/>
      <c r="F30" s="55"/>
      <c r="G30" s="55"/>
      <c r="H30" s="55"/>
      <c r="I30" s="55"/>
    </row>
  </sheetData>
  <sheetProtection password="CCE9" sheet="1" objects="1" scenarios="1" selectLockedCells="1"/>
  <mergeCells count="6">
    <mergeCell ref="L7:L8"/>
    <mergeCell ref="N7:N8"/>
    <mergeCell ref="D7:E7"/>
    <mergeCell ref="F7:G7"/>
    <mergeCell ref="H7:I7"/>
    <mergeCell ref="J7:K7"/>
  </mergeCells>
  <printOptions/>
  <pageMargins left="0.75" right="0.75" top="1" bottom="1" header="0.5" footer="0.5"/>
  <pageSetup horizontalDpi="360" verticalDpi="36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B29"/>
  <sheetViews>
    <sheetView workbookViewId="0" topLeftCell="A1">
      <selection activeCell="AA26" sqref="AA26"/>
    </sheetView>
  </sheetViews>
  <sheetFormatPr defaultColWidth="9.00390625" defaultRowHeight="12.75"/>
  <cols>
    <col min="1" max="1" width="4.00390625" style="24" customWidth="1"/>
    <col min="2" max="2" width="23.875" style="24" customWidth="1"/>
    <col min="3" max="4" width="4.375" style="24" customWidth="1"/>
    <col min="5" max="5" width="4.75390625" style="24" customWidth="1"/>
    <col min="6" max="6" width="4.125" style="24" customWidth="1"/>
    <col min="7" max="7" width="4.00390625" style="24" customWidth="1"/>
    <col min="8" max="8" width="4.125" style="24" customWidth="1"/>
    <col min="9" max="9" width="4.625" style="24" customWidth="1"/>
    <col min="10" max="10" width="3.75390625" style="24" customWidth="1"/>
    <col min="11" max="11" width="4.75390625" style="24" customWidth="1"/>
    <col min="12" max="12" width="3.75390625" style="24" customWidth="1"/>
    <col min="13" max="13" width="4.375" style="24" customWidth="1"/>
    <col min="14" max="14" width="3.75390625" style="24" customWidth="1"/>
    <col min="15" max="15" width="4.25390625" style="24" customWidth="1"/>
    <col min="16" max="16" width="3.75390625" style="24" customWidth="1"/>
    <col min="17" max="17" width="4.25390625" style="24" customWidth="1"/>
    <col min="18" max="18" width="3.875" style="24" customWidth="1"/>
    <col min="19" max="19" width="4.75390625" style="24" customWidth="1"/>
    <col min="20" max="20" width="3.625" style="24" customWidth="1"/>
    <col min="21" max="21" width="4.375" style="24" customWidth="1"/>
    <col min="22" max="22" width="4.00390625" style="24" customWidth="1"/>
    <col min="23" max="23" width="4.375" style="24" customWidth="1"/>
    <col min="24" max="24" width="5.25390625" style="24" customWidth="1"/>
    <col min="25" max="26" width="5.375" style="24" customWidth="1"/>
    <col min="27" max="27" width="5.75390625" style="24" customWidth="1"/>
    <col min="28" max="28" width="6.00390625" style="24" customWidth="1"/>
    <col min="29" max="16384" width="9.125" style="24" customWidth="1"/>
  </cols>
  <sheetData>
    <row r="1" spans="1:15" ht="12.75">
      <c r="A1" s="29" t="s">
        <v>0</v>
      </c>
      <c r="B1" s="30"/>
      <c r="C1" s="30"/>
      <c r="D1" s="30"/>
      <c r="E1" s="30"/>
      <c r="F1" s="43"/>
      <c r="G1" s="42"/>
      <c r="O1" s="7" t="s">
        <v>1</v>
      </c>
    </row>
    <row r="2" spans="1:19" ht="12.75">
      <c r="A2" s="32" t="s">
        <v>54</v>
      </c>
      <c r="B2" s="33"/>
      <c r="C2" s="33"/>
      <c r="D2" s="33"/>
      <c r="E2" s="33"/>
      <c r="F2" s="55"/>
      <c r="G2" s="64"/>
      <c r="L2" s="35" t="s">
        <v>33</v>
      </c>
      <c r="M2" s="35"/>
      <c r="N2" s="35"/>
      <c r="O2" s="35"/>
      <c r="P2" s="35"/>
      <c r="Q2" s="35"/>
      <c r="R2" s="35"/>
      <c r="S2" s="35"/>
    </row>
    <row r="3" spans="1:19" ht="12.75">
      <c r="A3" s="32" t="s">
        <v>66</v>
      </c>
      <c r="B3" s="33"/>
      <c r="C3" s="33"/>
      <c r="D3" s="33"/>
      <c r="E3" s="33"/>
      <c r="F3" s="55"/>
      <c r="G3" s="64"/>
      <c r="L3" s="35"/>
      <c r="M3" s="35"/>
      <c r="N3" s="35"/>
      <c r="O3" s="35"/>
      <c r="P3" s="35"/>
      <c r="Q3" s="35"/>
      <c r="R3" s="35"/>
      <c r="S3" s="35"/>
    </row>
    <row r="4" spans="1:19" ht="12.75">
      <c r="A4" s="36" t="s">
        <v>67</v>
      </c>
      <c r="B4" s="37"/>
      <c r="C4" s="37"/>
      <c r="D4" s="37"/>
      <c r="E4" s="37"/>
      <c r="F4" s="65"/>
      <c r="G4" s="66"/>
      <c r="L4" s="35" t="s">
        <v>3</v>
      </c>
      <c r="M4" s="35"/>
      <c r="N4" s="35"/>
      <c r="O4" s="35"/>
      <c r="P4" s="35"/>
      <c r="Q4" s="35"/>
      <c r="R4" s="35"/>
      <c r="S4" s="35"/>
    </row>
    <row r="6" spans="5:25" ht="12.75">
      <c r="E6" s="65"/>
      <c r="X6" s="67" t="s">
        <v>84</v>
      </c>
      <c r="Y6" s="67" t="s">
        <v>85</v>
      </c>
    </row>
    <row r="7" spans="1:28" s="4" customFormat="1" ht="11.25" customHeight="1">
      <c r="A7" s="68"/>
      <c r="B7" s="69"/>
      <c r="C7" s="70"/>
      <c r="D7" s="71" t="s">
        <v>34</v>
      </c>
      <c r="F7" s="122" t="s">
        <v>35</v>
      </c>
      <c r="G7" s="123"/>
      <c r="H7" s="122" t="s">
        <v>36</v>
      </c>
      <c r="I7" s="123"/>
      <c r="J7" s="122" t="s">
        <v>37</v>
      </c>
      <c r="K7" s="123"/>
      <c r="L7" s="122" t="s">
        <v>38</v>
      </c>
      <c r="M7" s="123"/>
      <c r="N7" s="129" t="s">
        <v>39</v>
      </c>
      <c r="O7" s="130"/>
      <c r="P7" s="122" t="s">
        <v>40</v>
      </c>
      <c r="Q7" s="123"/>
      <c r="R7" s="122" t="s">
        <v>41</v>
      </c>
      <c r="S7" s="123"/>
      <c r="T7" s="122" t="s">
        <v>42</v>
      </c>
      <c r="U7" s="123"/>
      <c r="V7" s="122" t="s">
        <v>43</v>
      </c>
      <c r="W7" s="123"/>
      <c r="X7" s="125" t="s">
        <v>86</v>
      </c>
      <c r="Y7" s="127" t="s">
        <v>87</v>
      </c>
      <c r="Z7" s="22" t="s">
        <v>64</v>
      </c>
      <c r="AA7" s="22" t="s">
        <v>61</v>
      </c>
      <c r="AB7" s="68"/>
    </row>
    <row r="8" spans="1:28" s="79" customFormat="1" ht="69" customHeight="1">
      <c r="A8" s="72" t="s">
        <v>5</v>
      </c>
      <c r="B8" s="73" t="s">
        <v>6</v>
      </c>
      <c r="C8" s="74" t="s">
        <v>7</v>
      </c>
      <c r="D8" s="75" t="s">
        <v>8</v>
      </c>
      <c r="E8" s="75" t="s">
        <v>83</v>
      </c>
      <c r="F8" s="76" t="s">
        <v>8</v>
      </c>
      <c r="G8" s="77" t="s">
        <v>83</v>
      </c>
      <c r="H8" s="75" t="s">
        <v>8</v>
      </c>
      <c r="I8" s="75" t="s">
        <v>83</v>
      </c>
      <c r="J8" s="76" t="s">
        <v>8</v>
      </c>
      <c r="K8" s="77" t="s">
        <v>83</v>
      </c>
      <c r="L8" s="75" t="s">
        <v>8</v>
      </c>
      <c r="M8" s="75" t="s">
        <v>83</v>
      </c>
      <c r="N8" s="76" t="s">
        <v>8</v>
      </c>
      <c r="O8" s="77" t="s">
        <v>83</v>
      </c>
      <c r="P8" s="75" t="s">
        <v>8</v>
      </c>
      <c r="Q8" s="75" t="s">
        <v>83</v>
      </c>
      <c r="R8" s="76" t="s">
        <v>8</v>
      </c>
      <c r="S8" s="77" t="s">
        <v>83</v>
      </c>
      <c r="T8" s="75" t="s">
        <v>8</v>
      </c>
      <c r="U8" s="75" t="s">
        <v>83</v>
      </c>
      <c r="V8" s="76" t="s">
        <v>8</v>
      </c>
      <c r="W8" s="77" t="s">
        <v>83</v>
      </c>
      <c r="X8" s="126"/>
      <c r="Y8" s="128"/>
      <c r="Z8" s="62" t="s">
        <v>88</v>
      </c>
      <c r="AA8" s="62" t="s">
        <v>89</v>
      </c>
      <c r="AB8" s="78" t="s">
        <v>90</v>
      </c>
    </row>
    <row r="9" spans="1:28" ht="18" customHeight="1">
      <c r="A9" s="80">
        <v>1</v>
      </c>
      <c r="B9" s="51" t="s">
        <v>64</v>
      </c>
      <c r="C9" s="50"/>
      <c r="D9" s="81">
        <v>15</v>
      </c>
      <c r="E9" s="81">
        <v>12</v>
      </c>
      <c r="F9" s="80">
        <v>10</v>
      </c>
      <c r="G9" s="80">
        <v>15</v>
      </c>
      <c r="H9" s="81">
        <v>14</v>
      </c>
      <c r="I9" s="81">
        <v>5</v>
      </c>
      <c r="J9" s="80">
        <v>15</v>
      </c>
      <c r="K9" s="80"/>
      <c r="L9" s="81"/>
      <c r="M9" s="81"/>
      <c r="N9" s="80"/>
      <c r="O9" s="80"/>
      <c r="P9" s="81"/>
      <c r="Q9" s="81"/>
      <c r="R9" s="80"/>
      <c r="S9" s="80"/>
      <c r="T9" s="81"/>
      <c r="U9" s="81"/>
      <c r="V9" s="80">
        <v>14</v>
      </c>
      <c r="W9" s="80">
        <v>10</v>
      </c>
      <c r="X9" s="83">
        <f>IF(OR(E9&lt;&gt;"",G9&lt;&gt;"",I9&lt;&gt;"",K9&lt;&gt;"",M9&lt;&gt;"",O9&lt;&gt;"",Q9&lt;&gt;"",S9&lt;&gt;"",U9&lt;&gt;"",W9&lt;&gt;""),E9+G9+I9+K9+M9+O9+Q9+S9+U9+W9,"")</f>
        <v>42</v>
      </c>
      <c r="Y9" s="84">
        <f>IF(OR(D9&lt;&gt;"",F9&lt;&gt;"",H9&lt;&gt;"",J9&lt;&gt;"",L9&lt;&gt;"",N9&lt;&gt;"",P9&lt;&gt;"",R9&lt;&gt;"",T9&lt;&gt;"",V9&lt;&gt;""),D9+F9+H9+J9+L9+N9+P9+R9+T9+V9,"")</f>
        <v>68</v>
      </c>
      <c r="Z9" s="85">
        <f>IF(Y9&lt;&gt;"",ROUND((Y9/X9)*9.21,2),"")</f>
        <v>14.91</v>
      </c>
      <c r="AA9" s="85">
        <f>IF(X9&lt;&gt;"",ROUND(X9*2/25,2),"")</f>
        <v>3.36</v>
      </c>
      <c r="AB9" s="85">
        <f>IF(OR(Z9&lt;&gt;"",AA9&lt;&gt;""),Z9*AA9,"")</f>
        <v>50.0976</v>
      </c>
    </row>
    <row r="10" spans="1:28" ht="18" customHeight="1">
      <c r="A10" s="80">
        <v>2</v>
      </c>
      <c r="B10" s="51" t="s">
        <v>61</v>
      </c>
      <c r="C10" s="50"/>
      <c r="D10" s="81">
        <v>10</v>
      </c>
      <c r="E10" s="81">
        <v>14</v>
      </c>
      <c r="F10" s="80"/>
      <c r="G10" s="80">
        <v>12</v>
      </c>
      <c r="H10" s="81">
        <v>2</v>
      </c>
      <c r="I10" s="81">
        <v>8</v>
      </c>
      <c r="J10" s="80"/>
      <c r="K10" s="80"/>
      <c r="L10" s="81"/>
      <c r="M10" s="81"/>
      <c r="N10" s="80"/>
      <c r="O10" s="80"/>
      <c r="P10" s="81"/>
      <c r="Q10" s="81"/>
      <c r="R10" s="80"/>
      <c r="S10" s="80"/>
      <c r="T10" s="81"/>
      <c r="U10" s="81"/>
      <c r="V10" s="80">
        <v>10</v>
      </c>
      <c r="W10" s="80">
        <v>3</v>
      </c>
      <c r="X10" s="83">
        <f aca="true" t="shared" si="0" ref="X10:X19">IF(OR(E10&lt;&gt;"",G10&lt;&gt;"",I10&lt;&gt;"",K10&lt;&gt;"",M10&lt;&gt;"",O10&lt;&gt;"",Q10&lt;&gt;"",S10&lt;&gt;"",U10&lt;&gt;"",W10&lt;&gt;""),E10+G10+I10+K10+M10+O10+Q10+S10+U10+W10,"")</f>
        <v>37</v>
      </c>
      <c r="Y10" s="84">
        <f aca="true" t="shared" si="1" ref="Y10:Y19">IF(OR(D10&lt;&gt;"",F10&lt;&gt;"",H10&lt;&gt;"",J10&lt;&gt;"",L10&lt;&gt;"",N10&lt;&gt;"",P10&lt;&gt;"",R10&lt;&gt;"",T10&lt;&gt;"",V10&lt;&gt;""),D10+F10+H10+J10+L10+N10+P10+R10+T10+V10,"")</f>
        <v>22</v>
      </c>
      <c r="Z10" s="85">
        <f aca="true" t="shared" si="2" ref="Z10:Z19">IF(Y10&lt;&gt;"",ROUND((Y10/X10)*9.21,2),"")</f>
        <v>5.48</v>
      </c>
      <c r="AA10" s="85">
        <f aca="true" t="shared" si="3" ref="AA10:AA19">IF(X10&lt;&gt;"",ROUND(X10*2/25,2),"")</f>
        <v>2.96</v>
      </c>
      <c r="AB10" s="85">
        <f aca="true" t="shared" si="4" ref="AB10:AB19">IF(OR(Z10&lt;&gt;"",AA10&lt;&gt;""),Z10*AA10,"")</f>
        <v>16.2208</v>
      </c>
    </row>
    <row r="11" spans="1:28" ht="18" customHeight="1">
      <c r="A11" s="80">
        <v>3</v>
      </c>
      <c r="B11" s="51"/>
      <c r="C11" s="50"/>
      <c r="D11" s="81"/>
      <c r="E11" s="81"/>
      <c r="F11" s="80"/>
      <c r="G11" s="80"/>
      <c r="H11" s="81"/>
      <c r="I11" s="81"/>
      <c r="J11" s="80"/>
      <c r="K11" s="80"/>
      <c r="L11" s="81"/>
      <c r="M11" s="81"/>
      <c r="N11" s="80"/>
      <c r="O11" s="80"/>
      <c r="P11" s="81"/>
      <c r="Q11" s="81"/>
      <c r="R11" s="80"/>
      <c r="S11" s="80"/>
      <c r="T11" s="81"/>
      <c r="U11" s="81"/>
      <c r="V11" s="80"/>
      <c r="W11" s="80"/>
      <c r="X11" s="83">
        <f t="shared" si="0"/>
      </c>
      <c r="Y11" s="84">
        <f t="shared" si="1"/>
      </c>
      <c r="Z11" s="85">
        <f t="shared" si="2"/>
      </c>
      <c r="AA11" s="85">
        <f t="shared" si="3"/>
      </c>
      <c r="AB11" s="85">
        <f t="shared" si="4"/>
      </c>
    </row>
    <row r="12" spans="1:28" ht="18" customHeight="1">
      <c r="A12" s="80">
        <v>4</v>
      </c>
      <c r="B12" s="51"/>
      <c r="C12" s="50"/>
      <c r="D12" s="81"/>
      <c r="E12" s="81"/>
      <c r="F12" s="80"/>
      <c r="G12" s="80"/>
      <c r="H12" s="81"/>
      <c r="I12" s="81"/>
      <c r="J12" s="80"/>
      <c r="K12" s="80"/>
      <c r="L12" s="81"/>
      <c r="M12" s="81"/>
      <c r="N12" s="80"/>
      <c r="O12" s="80"/>
      <c r="P12" s="81"/>
      <c r="Q12" s="81"/>
      <c r="R12" s="80"/>
      <c r="S12" s="80"/>
      <c r="T12" s="81"/>
      <c r="U12" s="81"/>
      <c r="V12" s="80"/>
      <c r="W12" s="80"/>
      <c r="X12" s="83">
        <f t="shared" si="0"/>
      </c>
      <c r="Y12" s="84">
        <f t="shared" si="1"/>
      </c>
      <c r="Z12" s="85">
        <f t="shared" si="2"/>
      </c>
      <c r="AA12" s="85">
        <f t="shared" si="3"/>
      </c>
      <c r="AB12" s="85">
        <f t="shared" si="4"/>
      </c>
    </row>
    <row r="13" spans="1:28" ht="18" customHeight="1">
      <c r="A13" s="80">
        <v>5</v>
      </c>
      <c r="B13" s="51"/>
      <c r="C13" s="50"/>
      <c r="D13" s="81"/>
      <c r="E13" s="81"/>
      <c r="F13" s="80"/>
      <c r="G13" s="80"/>
      <c r="H13" s="81"/>
      <c r="I13" s="81"/>
      <c r="J13" s="80"/>
      <c r="K13" s="80"/>
      <c r="L13" s="81"/>
      <c r="M13" s="81"/>
      <c r="N13" s="80"/>
      <c r="O13" s="80"/>
      <c r="P13" s="81"/>
      <c r="Q13" s="81"/>
      <c r="R13" s="80"/>
      <c r="S13" s="80"/>
      <c r="T13" s="81"/>
      <c r="U13" s="81"/>
      <c r="V13" s="80"/>
      <c r="W13" s="80"/>
      <c r="X13" s="83">
        <f t="shared" si="0"/>
      </c>
      <c r="Y13" s="84">
        <f t="shared" si="1"/>
      </c>
      <c r="Z13" s="85">
        <f t="shared" si="2"/>
      </c>
      <c r="AA13" s="85">
        <f t="shared" si="3"/>
      </c>
      <c r="AB13" s="85">
        <f t="shared" si="4"/>
      </c>
    </row>
    <row r="14" spans="1:28" ht="18" customHeight="1">
      <c r="A14" s="80">
        <v>6</v>
      </c>
      <c r="B14" s="51"/>
      <c r="C14" s="50"/>
      <c r="D14" s="81"/>
      <c r="E14" s="81"/>
      <c r="F14" s="80"/>
      <c r="G14" s="80"/>
      <c r="H14" s="81"/>
      <c r="I14" s="81"/>
      <c r="J14" s="80"/>
      <c r="K14" s="80"/>
      <c r="L14" s="81"/>
      <c r="M14" s="81"/>
      <c r="N14" s="80"/>
      <c r="O14" s="80"/>
      <c r="P14" s="81"/>
      <c r="Q14" s="81"/>
      <c r="R14" s="80"/>
      <c r="S14" s="80"/>
      <c r="T14" s="81"/>
      <c r="U14" s="81"/>
      <c r="V14" s="80"/>
      <c r="W14" s="80"/>
      <c r="X14" s="83">
        <f t="shared" si="0"/>
      </c>
      <c r="Y14" s="84">
        <f t="shared" si="1"/>
      </c>
      <c r="Z14" s="85">
        <f t="shared" si="2"/>
      </c>
      <c r="AA14" s="85">
        <f t="shared" si="3"/>
      </c>
      <c r="AB14" s="85">
        <f t="shared" si="4"/>
      </c>
    </row>
    <row r="15" spans="1:28" ht="18" customHeight="1">
      <c r="A15" s="80">
        <v>7</v>
      </c>
      <c r="B15" s="51"/>
      <c r="C15" s="50"/>
      <c r="D15" s="81"/>
      <c r="E15" s="81"/>
      <c r="F15" s="80"/>
      <c r="G15" s="80"/>
      <c r="H15" s="81"/>
      <c r="I15" s="81"/>
      <c r="J15" s="80"/>
      <c r="K15" s="80"/>
      <c r="L15" s="81"/>
      <c r="M15" s="81"/>
      <c r="N15" s="80"/>
      <c r="O15" s="80"/>
      <c r="P15" s="81"/>
      <c r="Q15" s="81"/>
      <c r="R15" s="80"/>
      <c r="S15" s="80"/>
      <c r="T15" s="81"/>
      <c r="U15" s="81"/>
      <c r="V15" s="80"/>
      <c r="W15" s="80"/>
      <c r="X15" s="83">
        <f t="shared" si="0"/>
      </c>
      <c r="Y15" s="84">
        <f t="shared" si="1"/>
      </c>
      <c r="Z15" s="85">
        <f t="shared" si="2"/>
      </c>
      <c r="AA15" s="85">
        <f t="shared" si="3"/>
      </c>
      <c r="AB15" s="85">
        <f t="shared" si="4"/>
      </c>
    </row>
    <row r="16" spans="1:28" ht="18" customHeight="1">
      <c r="A16" s="80">
        <v>8</v>
      </c>
      <c r="B16" s="51"/>
      <c r="C16" s="50"/>
      <c r="D16" s="81"/>
      <c r="E16" s="81"/>
      <c r="F16" s="80"/>
      <c r="G16" s="80"/>
      <c r="H16" s="81"/>
      <c r="I16" s="81"/>
      <c r="J16" s="80"/>
      <c r="K16" s="80"/>
      <c r="L16" s="81"/>
      <c r="M16" s="81"/>
      <c r="N16" s="80"/>
      <c r="O16" s="80"/>
      <c r="P16" s="81"/>
      <c r="Q16" s="81"/>
      <c r="R16" s="80"/>
      <c r="S16" s="80"/>
      <c r="T16" s="81"/>
      <c r="U16" s="81"/>
      <c r="V16" s="80"/>
      <c r="W16" s="80"/>
      <c r="X16" s="83">
        <f t="shared" si="0"/>
      </c>
      <c r="Y16" s="84">
        <f t="shared" si="1"/>
      </c>
      <c r="Z16" s="85">
        <f t="shared" si="2"/>
      </c>
      <c r="AA16" s="85">
        <f t="shared" si="3"/>
      </c>
      <c r="AB16" s="85">
        <f t="shared" si="4"/>
      </c>
    </row>
    <row r="17" spans="1:28" ht="18" customHeight="1">
      <c r="A17" s="80">
        <v>9</v>
      </c>
      <c r="B17" s="51"/>
      <c r="C17" s="50"/>
      <c r="D17" s="81"/>
      <c r="E17" s="81"/>
      <c r="F17" s="80"/>
      <c r="G17" s="80"/>
      <c r="H17" s="81"/>
      <c r="I17" s="81"/>
      <c r="J17" s="80"/>
      <c r="K17" s="80"/>
      <c r="L17" s="81"/>
      <c r="M17" s="81"/>
      <c r="N17" s="80"/>
      <c r="O17" s="80"/>
      <c r="P17" s="81"/>
      <c r="Q17" s="81"/>
      <c r="R17" s="80"/>
      <c r="S17" s="80"/>
      <c r="T17" s="81"/>
      <c r="U17" s="81"/>
      <c r="V17" s="80"/>
      <c r="W17" s="80"/>
      <c r="X17" s="83">
        <f t="shared" si="0"/>
      </c>
      <c r="Y17" s="84">
        <f t="shared" si="1"/>
      </c>
      <c r="Z17" s="85">
        <f t="shared" si="2"/>
      </c>
      <c r="AA17" s="85">
        <f t="shared" si="3"/>
      </c>
      <c r="AB17" s="85">
        <f t="shared" si="4"/>
      </c>
    </row>
    <row r="18" spans="1:28" ht="18" customHeight="1">
      <c r="A18" s="80">
        <v>10</v>
      </c>
      <c r="B18" s="51"/>
      <c r="C18" s="50"/>
      <c r="D18" s="81"/>
      <c r="E18" s="81"/>
      <c r="F18" s="80"/>
      <c r="G18" s="80"/>
      <c r="H18" s="81"/>
      <c r="I18" s="81"/>
      <c r="J18" s="80"/>
      <c r="K18" s="80"/>
      <c r="L18" s="81"/>
      <c r="M18" s="81"/>
      <c r="N18" s="80"/>
      <c r="O18" s="80"/>
      <c r="P18" s="81"/>
      <c r="Q18" s="81"/>
      <c r="R18" s="80"/>
      <c r="S18" s="80"/>
      <c r="T18" s="81"/>
      <c r="U18" s="81"/>
      <c r="V18" s="80"/>
      <c r="W18" s="80"/>
      <c r="X18" s="83">
        <f t="shared" si="0"/>
      </c>
      <c r="Y18" s="84">
        <f t="shared" si="1"/>
      </c>
      <c r="Z18" s="85">
        <f t="shared" si="2"/>
      </c>
      <c r="AA18" s="85">
        <f t="shared" si="3"/>
      </c>
      <c r="AB18" s="85">
        <f t="shared" si="4"/>
      </c>
    </row>
    <row r="19" spans="1:28" ht="12.75">
      <c r="A19" s="80">
        <v>11</v>
      </c>
      <c r="B19" s="51"/>
      <c r="C19" s="50"/>
      <c r="D19" s="81"/>
      <c r="E19" s="81"/>
      <c r="F19" s="80"/>
      <c r="G19" s="80"/>
      <c r="H19" s="81"/>
      <c r="I19" s="81"/>
      <c r="J19" s="80"/>
      <c r="K19" s="80"/>
      <c r="L19" s="81"/>
      <c r="M19" s="81"/>
      <c r="N19" s="80"/>
      <c r="O19" s="80"/>
      <c r="P19" s="81"/>
      <c r="Q19" s="81"/>
      <c r="R19" s="80"/>
      <c r="S19" s="80"/>
      <c r="T19" s="81"/>
      <c r="U19" s="81"/>
      <c r="V19" s="80"/>
      <c r="W19" s="80"/>
      <c r="X19" s="83">
        <f t="shared" si="0"/>
      </c>
      <c r="Y19" s="84">
        <f t="shared" si="1"/>
      </c>
      <c r="Z19" s="85">
        <f t="shared" si="2"/>
      </c>
      <c r="AA19" s="85">
        <f t="shared" si="3"/>
      </c>
      <c r="AB19" s="85">
        <f t="shared" si="4"/>
      </c>
    </row>
    <row r="21" ht="12.75">
      <c r="Q21" s="24" t="s">
        <v>11</v>
      </c>
    </row>
    <row r="22" spans="1:17" ht="26.25" customHeight="1">
      <c r="A22" s="3"/>
      <c r="B22" s="24" t="s">
        <v>63</v>
      </c>
      <c r="D22" s="3"/>
      <c r="E22" s="3"/>
      <c r="F22" s="3"/>
      <c r="G22" s="3"/>
      <c r="H22" s="3"/>
      <c r="I22" s="3"/>
      <c r="J22" s="3"/>
      <c r="Q22" s="24" t="s">
        <v>44</v>
      </c>
    </row>
    <row r="23" spans="1:17" ht="12.75">
      <c r="A23" s="3"/>
      <c r="B23" s="3" t="s">
        <v>15</v>
      </c>
      <c r="C23" s="3"/>
      <c r="D23" s="3"/>
      <c r="E23" s="3"/>
      <c r="F23" s="3"/>
      <c r="G23" s="3"/>
      <c r="H23" s="3"/>
      <c r="I23" s="3"/>
      <c r="J23" s="3"/>
      <c r="Q23" s="24" t="s">
        <v>13</v>
      </c>
    </row>
    <row r="24" ht="12.75">
      <c r="Q24" s="24" t="s">
        <v>57</v>
      </c>
    </row>
    <row r="25" ht="12.75">
      <c r="Q25" s="24" t="s">
        <v>14</v>
      </c>
    </row>
    <row r="26" ht="12.75">
      <c r="B26" s="24" t="s">
        <v>45</v>
      </c>
    </row>
    <row r="27" ht="12.75">
      <c r="B27" s="24" t="s">
        <v>46</v>
      </c>
    </row>
    <row r="28" ht="12.75">
      <c r="A28" s="82"/>
    </row>
    <row r="29" ht="12.75">
      <c r="Q29" s="24" t="s">
        <v>58</v>
      </c>
    </row>
  </sheetData>
  <sheetProtection password="CCE9" sheet="1" objects="1" scenarios="1" selectLockedCells="1"/>
  <mergeCells count="11">
    <mergeCell ref="F7:G7"/>
    <mergeCell ref="H7:I7"/>
    <mergeCell ref="J7:K7"/>
    <mergeCell ref="L7:M7"/>
    <mergeCell ref="V7:W7"/>
    <mergeCell ref="X7:X8"/>
    <mergeCell ref="Y7:Y8"/>
    <mergeCell ref="N7:O7"/>
    <mergeCell ref="P7:Q7"/>
    <mergeCell ref="R7:S7"/>
    <mergeCell ref="T7:U7"/>
  </mergeCells>
  <printOptions/>
  <pageMargins left="0.75" right="0.75" top="1" bottom="1" header="0.5" footer="0.5"/>
  <pageSetup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R26"/>
  <sheetViews>
    <sheetView workbookViewId="0" topLeftCell="A1">
      <selection activeCell="G11" sqref="G11"/>
    </sheetView>
  </sheetViews>
  <sheetFormatPr defaultColWidth="9.00390625" defaultRowHeight="12.75"/>
  <cols>
    <col min="1" max="1" width="6.75390625" style="24" customWidth="1"/>
    <col min="2" max="2" width="30.125" style="24" customWidth="1"/>
    <col min="3" max="3" width="5.875" style="24" customWidth="1"/>
    <col min="4" max="4" width="13.00390625" style="24" customWidth="1"/>
    <col min="5" max="5" width="19.375" style="24" customWidth="1"/>
    <col min="6" max="6" width="16.125" style="24" customWidth="1"/>
    <col min="7" max="7" width="11.75390625" style="24" customWidth="1"/>
    <col min="8" max="8" width="16.25390625" style="24" customWidth="1"/>
    <col min="9" max="16384" width="9.125" style="24" customWidth="1"/>
  </cols>
  <sheetData>
    <row r="1" ht="12.75">
      <c r="E1" s="35" t="s">
        <v>1</v>
      </c>
    </row>
    <row r="2" spans="1:9" ht="12.75">
      <c r="A2" s="29" t="s">
        <v>0</v>
      </c>
      <c r="B2" s="31"/>
      <c r="C2" s="33"/>
      <c r="D2" s="35" t="s">
        <v>72</v>
      </c>
      <c r="F2" s="35"/>
      <c r="G2" s="35"/>
      <c r="H2" s="35"/>
      <c r="I2" s="35"/>
    </row>
    <row r="3" spans="1:18" ht="12.75">
      <c r="A3" s="32" t="s">
        <v>54</v>
      </c>
      <c r="B3" s="34"/>
      <c r="C3" s="33"/>
      <c r="D3" s="33"/>
      <c r="E3" s="35" t="s">
        <v>3</v>
      </c>
      <c r="F3" s="35"/>
      <c r="G3" s="35"/>
      <c r="H3" s="35"/>
      <c r="I3" s="35"/>
      <c r="P3" s="35"/>
      <c r="Q3" s="35"/>
      <c r="R3" s="35"/>
    </row>
    <row r="4" spans="1:18" ht="12.75">
      <c r="A4" s="32" t="s">
        <v>66</v>
      </c>
      <c r="B4" s="34"/>
      <c r="C4" s="33"/>
      <c r="D4" s="33"/>
      <c r="E4" s="35"/>
      <c r="F4" s="35"/>
      <c r="G4" s="35"/>
      <c r="H4" s="35"/>
      <c r="I4" s="35"/>
      <c r="P4" s="35"/>
      <c r="Q4" s="35"/>
      <c r="R4" s="35"/>
    </row>
    <row r="5" spans="1:18" ht="12.75">
      <c r="A5" s="36" t="s">
        <v>56</v>
      </c>
      <c r="B5" s="38"/>
      <c r="C5" s="33"/>
      <c r="D5" s="33"/>
      <c r="E5" s="55"/>
      <c r="F5" s="55"/>
      <c r="P5" s="35"/>
      <c r="Q5" s="35"/>
      <c r="R5" s="35"/>
    </row>
    <row r="7" spans="1:8" s="86" customFormat="1" ht="12.75">
      <c r="A7" s="67">
        <v>1</v>
      </c>
      <c r="B7" s="67">
        <v>2</v>
      </c>
      <c r="C7" s="67"/>
      <c r="D7" s="67">
        <v>4</v>
      </c>
      <c r="E7" s="67">
        <v>5</v>
      </c>
      <c r="F7" s="67">
        <v>6</v>
      </c>
      <c r="G7" s="67">
        <v>7</v>
      </c>
      <c r="H7" s="67">
        <v>8</v>
      </c>
    </row>
    <row r="8" spans="1:8" ht="63" customHeight="1">
      <c r="A8" s="87" t="s">
        <v>47</v>
      </c>
      <c r="B8" s="88" t="s">
        <v>48</v>
      </c>
      <c r="C8" s="89" t="s">
        <v>49</v>
      </c>
      <c r="D8" s="88" t="s">
        <v>50</v>
      </c>
      <c r="E8" s="88" t="s">
        <v>51</v>
      </c>
      <c r="F8" s="90" t="s">
        <v>52</v>
      </c>
      <c r="G8" s="91" t="s">
        <v>53</v>
      </c>
      <c r="H8" s="91" t="s">
        <v>75</v>
      </c>
    </row>
    <row r="9" spans="1:8" ht="15" customHeight="1">
      <c r="A9" s="39"/>
      <c r="B9" s="39" t="s">
        <v>59</v>
      </c>
      <c r="C9" s="39" t="s">
        <v>69</v>
      </c>
      <c r="D9" s="40"/>
      <c r="E9" s="92">
        <v>38241</v>
      </c>
      <c r="F9" s="40">
        <v>80</v>
      </c>
      <c r="G9" s="40">
        <v>5</v>
      </c>
      <c r="H9" s="93">
        <f>IF(G9&lt;&gt;"",ROUND((F9/80)*(G9/21)*72*10.75,2),"")</f>
        <v>184.29</v>
      </c>
    </row>
    <row r="10" spans="1:8" ht="15" customHeight="1">
      <c r="A10" s="39"/>
      <c r="B10" s="39"/>
      <c r="C10" s="39"/>
      <c r="D10" s="40"/>
      <c r="E10" s="92"/>
      <c r="F10" s="40"/>
      <c r="G10" s="40"/>
      <c r="H10" s="93">
        <f aca="true" t="shared" si="0" ref="H10:H16">IF(G10&lt;&gt;"",ROUND((F10/80)*(G10/21)*72*10.75,2),"")</f>
      </c>
    </row>
    <row r="11" spans="1:8" ht="15" customHeight="1">
      <c r="A11" s="39"/>
      <c r="B11" s="39"/>
      <c r="C11" s="39"/>
      <c r="D11" s="40"/>
      <c r="E11" s="92"/>
      <c r="F11" s="40"/>
      <c r="G11" s="40"/>
      <c r="H11" s="93">
        <f t="shared" si="0"/>
      </c>
    </row>
    <row r="12" spans="1:8" ht="15" customHeight="1">
      <c r="A12" s="39"/>
      <c r="B12" s="39"/>
      <c r="C12" s="39"/>
      <c r="D12" s="40"/>
      <c r="E12" s="92"/>
      <c r="F12" s="40"/>
      <c r="G12" s="40"/>
      <c r="H12" s="93">
        <f t="shared" si="0"/>
      </c>
    </row>
    <row r="13" spans="1:8" ht="15" customHeight="1">
      <c r="A13" s="39"/>
      <c r="B13" s="39"/>
      <c r="C13" s="39"/>
      <c r="D13" s="40"/>
      <c r="E13" s="92"/>
      <c r="F13" s="40"/>
      <c r="G13" s="40"/>
      <c r="H13" s="93">
        <f t="shared" si="0"/>
      </c>
    </row>
    <row r="14" spans="1:8" ht="15" customHeight="1">
      <c r="A14" s="39"/>
      <c r="B14" s="39"/>
      <c r="C14" s="39"/>
      <c r="D14" s="40"/>
      <c r="E14" s="92"/>
      <c r="F14" s="40"/>
      <c r="G14" s="40"/>
      <c r="H14" s="93">
        <f t="shared" si="0"/>
      </c>
    </row>
    <row r="15" spans="1:8" ht="15" customHeight="1">
      <c r="A15" s="39"/>
      <c r="B15" s="39"/>
      <c r="C15" s="39"/>
      <c r="D15" s="40"/>
      <c r="E15" s="92"/>
      <c r="F15" s="40"/>
      <c r="G15" s="40"/>
      <c r="H15" s="93">
        <f t="shared" si="0"/>
      </c>
    </row>
    <row r="16" spans="1:8" ht="15" customHeight="1">
      <c r="A16" s="39"/>
      <c r="B16" s="39"/>
      <c r="C16" s="39"/>
      <c r="D16" s="40"/>
      <c r="E16" s="92"/>
      <c r="F16" s="40"/>
      <c r="G16" s="40"/>
      <c r="H16" s="93">
        <f t="shared" si="0"/>
      </c>
    </row>
    <row r="17" ht="15" customHeight="1"/>
    <row r="18" ht="12.75">
      <c r="E18" s="24" t="s">
        <v>11</v>
      </c>
    </row>
    <row r="19" spans="1:5" ht="12.75">
      <c r="A19" s="24" t="s">
        <v>63</v>
      </c>
      <c r="E19" s="24" t="s">
        <v>44</v>
      </c>
    </row>
    <row r="20" ht="12.75">
      <c r="E20" s="24" t="s">
        <v>13</v>
      </c>
    </row>
    <row r="21" spans="2:5" ht="12.75">
      <c r="B21" s="24" t="s">
        <v>71</v>
      </c>
      <c r="E21" s="24" t="s">
        <v>68</v>
      </c>
    </row>
    <row r="22" ht="12.75">
      <c r="E22" s="24" t="s">
        <v>14</v>
      </c>
    </row>
    <row r="25" ht="12.75">
      <c r="A25" s="82"/>
    </row>
    <row r="26" ht="12.75">
      <c r="E26" s="24" t="s">
        <v>58</v>
      </c>
    </row>
  </sheetData>
  <sheetProtection password="CCE9" sheet="1" objects="1" scenarios="1" selectLockedCells="1"/>
  <printOptions/>
  <pageMargins left="0.75" right="0.7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R26"/>
  <sheetViews>
    <sheetView workbookViewId="0" topLeftCell="A1">
      <selection activeCell="F10" sqref="F10"/>
    </sheetView>
  </sheetViews>
  <sheetFormatPr defaultColWidth="9.00390625" defaultRowHeight="12.75"/>
  <cols>
    <col min="1" max="1" width="6.75390625" style="24" customWidth="1"/>
    <col min="2" max="2" width="30.125" style="24" customWidth="1"/>
    <col min="3" max="3" width="5.875" style="24" customWidth="1"/>
    <col min="4" max="4" width="13.00390625" style="24" customWidth="1"/>
    <col min="5" max="5" width="19.375" style="24" customWidth="1"/>
    <col min="6" max="6" width="16.125" style="24" customWidth="1"/>
    <col min="7" max="7" width="11.75390625" style="24" customWidth="1"/>
    <col min="8" max="8" width="16.875" style="24" customWidth="1"/>
    <col min="9" max="16384" width="9.125" style="24" customWidth="1"/>
  </cols>
  <sheetData>
    <row r="1" ht="12.75">
      <c r="E1" s="35" t="s">
        <v>1</v>
      </c>
    </row>
    <row r="2" spans="1:9" ht="12.75">
      <c r="A2" s="29" t="s">
        <v>0</v>
      </c>
      <c r="B2" s="31"/>
      <c r="C2" s="33"/>
      <c r="D2" s="35" t="s">
        <v>73</v>
      </c>
      <c r="F2" s="35"/>
      <c r="G2" s="35"/>
      <c r="H2" s="35"/>
      <c r="I2" s="35"/>
    </row>
    <row r="3" spans="1:18" ht="12.75">
      <c r="A3" s="32" t="s">
        <v>54</v>
      </c>
      <c r="B3" s="34"/>
      <c r="C3" s="33"/>
      <c r="D3" s="33"/>
      <c r="E3" s="35" t="s">
        <v>3</v>
      </c>
      <c r="F3" s="35"/>
      <c r="G3" s="35"/>
      <c r="H3" s="35"/>
      <c r="I3" s="35"/>
      <c r="P3" s="35"/>
      <c r="Q3" s="35"/>
      <c r="R3" s="35"/>
    </row>
    <row r="4" spans="1:18" ht="12.75">
      <c r="A4" s="32" t="s">
        <v>66</v>
      </c>
      <c r="B4" s="34"/>
      <c r="C4" s="33"/>
      <c r="D4" s="33"/>
      <c r="E4" s="35"/>
      <c r="F4" s="35"/>
      <c r="G4" s="35"/>
      <c r="H4" s="35"/>
      <c r="I4" s="35"/>
      <c r="P4" s="35"/>
      <c r="Q4" s="35"/>
      <c r="R4" s="35"/>
    </row>
    <row r="5" spans="1:18" ht="12.75">
      <c r="A5" s="36" t="s">
        <v>56</v>
      </c>
      <c r="B5" s="38"/>
      <c r="C5" s="33"/>
      <c r="D5" s="33"/>
      <c r="E5" s="55"/>
      <c r="F5" s="55"/>
      <c r="P5" s="35"/>
      <c r="Q5" s="35"/>
      <c r="R5" s="35"/>
    </row>
    <row r="7" spans="1:8" s="86" customFormat="1" ht="12.75">
      <c r="A7" s="67">
        <v>1</v>
      </c>
      <c r="B7" s="67">
        <v>2</v>
      </c>
      <c r="C7" s="67"/>
      <c r="D7" s="67">
        <v>4</v>
      </c>
      <c r="E7" s="67">
        <v>5</v>
      </c>
      <c r="F7" s="67">
        <v>6</v>
      </c>
      <c r="G7" s="67">
        <v>7</v>
      </c>
      <c r="H7" s="67">
        <v>8</v>
      </c>
    </row>
    <row r="8" spans="1:8" ht="63" customHeight="1">
      <c r="A8" s="87" t="s">
        <v>47</v>
      </c>
      <c r="B8" s="88" t="s">
        <v>48</v>
      </c>
      <c r="C8" s="89" t="s">
        <v>49</v>
      </c>
      <c r="D8" s="88" t="s">
        <v>50</v>
      </c>
      <c r="E8" s="88" t="s">
        <v>51</v>
      </c>
      <c r="F8" s="90" t="s">
        <v>52</v>
      </c>
      <c r="G8" s="91" t="s">
        <v>53</v>
      </c>
      <c r="H8" s="91" t="s">
        <v>76</v>
      </c>
    </row>
    <row r="9" spans="1:8" ht="15" customHeight="1">
      <c r="A9" s="39"/>
      <c r="B9" s="40" t="s">
        <v>59</v>
      </c>
      <c r="C9" s="40" t="s">
        <v>69</v>
      </c>
      <c r="D9" s="40"/>
      <c r="E9" s="92">
        <v>38342</v>
      </c>
      <c r="F9" s="40">
        <v>90</v>
      </c>
      <c r="G9" s="40">
        <v>7</v>
      </c>
      <c r="H9" s="93">
        <f>IF(G9&lt;&gt;"",ROUND((F9/90)*(G9/21*72*10.75),2),"")</f>
        <v>258</v>
      </c>
    </row>
    <row r="10" spans="1:8" ht="15" customHeight="1">
      <c r="A10" s="39"/>
      <c r="B10" s="40" t="s">
        <v>77</v>
      </c>
      <c r="C10" s="40" t="s">
        <v>70</v>
      </c>
      <c r="D10" s="40"/>
      <c r="E10" s="92">
        <v>38343</v>
      </c>
      <c r="F10" s="40">
        <v>86</v>
      </c>
      <c r="G10" s="40">
        <v>6</v>
      </c>
      <c r="H10" s="93">
        <f aca="true" t="shared" si="0" ref="H10:H16">IF(G10&lt;&gt;"",ROUND((F10/90)*(G10/21*72*10.75),2),"")</f>
        <v>211.31</v>
      </c>
    </row>
    <row r="11" spans="1:8" ht="15" customHeight="1">
      <c r="A11" s="39"/>
      <c r="B11" s="40"/>
      <c r="C11" s="40"/>
      <c r="D11" s="40"/>
      <c r="E11" s="92"/>
      <c r="F11" s="40"/>
      <c r="G11" s="40"/>
      <c r="H11" s="93">
        <f t="shared" si="0"/>
      </c>
    </row>
    <row r="12" spans="1:8" ht="15" customHeight="1">
      <c r="A12" s="39"/>
      <c r="B12" s="40"/>
      <c r="C12" s="40"/>
      <c r="D12" s="40"/>
      <c r="E12" s="92"/>
      <c r="F12" s="40"/>
      <c r="G12" s="40"/>
      <c r="H12" s="93">
        <f t="shared" si="0"/>
      </c>
    </row>
    <row r="13" spans="1:8" ht="15" customHeight="1">
      <c r="A13" s="39"/>
      <c r="B13" s="40"/>
      <c r="C13" s="40"/>
      <c r="D13" s="40"/>
      <c r="E13" s="92"/>
      <c r="F13" s="40"/>
      <c r="G13" s="40"/>
      <c r="H13" s="93">
        <f t="shared" si="0"/>
      </c>
    </row>
    <row r="14" spans="1:8" ht="15" customHeight="1">
      <c r="A14" s="39"/>
      <c r="B14" s="40"/>
      <c r="C14" s="40"/>
      <c r="D14" s="40"/>
      <c r="E14" s="92"/>
      <c r="F14" s="40"/>
      <c r="G14" s="40"/>
      <c r="H14" s="93">
        <f t="shared" si="0"/>
      </c>
    </row>
    <row r="15" spans="1:8" ht="15" customHeight="1">
      <c r="A15" s="39"/>
      <c r="B15" s="40"/>
      <c r="C15" s="40"/>
      <c r="D15" s="40"/>
      <c r="E15" s="92"/>
      <c r="F15" s="40"/>
      <c r="G15" s="40"/>
      <c r="H15" s="93">
        <f t="shared" si="0"/>
      </c>
    </row>
    <row r="16" spans="1:8" ht="15" customHeight="1">
      <c r="A16" s="39"/>
      <c r="B16" s="40"/>
      <c r="C16" s="40"/>
      <c r="D16" s="40"/>
      <c r="E16" s="92"/>
      <c r="F16" s="40"/>
      <c r="G16" s="40"/>
      <c r="H16" s="93">
        <f t="shared" si="0"/>
      </c>
    </row>
    <row r="17" ht="15" customHeight="1"/>
    <row r="18" ht="12.75">
      <c r="E18" s="24" t="s">
        <v>11</v>
      </c>
    </row>
    <row r="19" spans="1:5" ht="12.75">
      <c r="A19" s="24" t="s">
        <v>63</v>
      </c>
      <c r="E19" s="24" t="s">
        <v>44</v>
      </c>
    </row>
    <row r="20" ht="12.75">
      <c r="E20" s="24" t="s">
        <v>13</v>
      </c>
    </row>
    <row r="21" spans="2:5" ht="12.75">
      <c r="B21" s="24" t="s">
        <v>71</v>
      </c>
      <c r="E21" s="24" t="s">
        <v>68</v>
      </c>
    </row>
    <row r="22" ht="12.75">
      <c r="E22" s="24" t="s">
        <v>14</v>
      </c>
    </row>
    <row r="25" ht="12.75">
      <c r="A25" s="82"/>
    </row>
    <row r="26" ht="12.75">
      <c r="E26" s="24" t="s">
        <v>58</v>
      </c>
    </row>
  </sheetData>
  <sheetProtection password="CCE9" sheet="1" objects="1" scenarios="1" selectLockedCells="1"/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R26"/>
  <sheetViews>
    <sheetView workbookViewId="0" topLeftCell="A1">
      <selection activeCell="G13" sqref="G13"/>
    </sheetView>
  </sheetViews>
  <sheetFormatPr defaultColWidth="9.00390625" defaultRowHeight="12.75"/>
  <cols>
    <col min="1" max="1" width="6.75390625" style="24" customWidth="1"/>
    <col min="2" max="2" width="30.125" style="24" customWidth="1"/>
    <col min="3" max="3" width="5.875" style="24" customWidth="1"/>
    <col min="4" max="4" width="13.00390625" style="24" customWidth="1"/>
    <col min="5" max="5" width="19.375" style="24" customWidth="1"/>
    <col min="6" max="6" width="16.125" style="24" customWidth="1"/>
    <col min="7" max="7" width="11.75390625" style="24" customWidth="1"/>
    <col min="8" max="8" width="17.25390625" style="24" customWidth="1"/>
    <col min="9" max="16384" width="9.125" style="24" customWidth="1"/>
  </cols>
  <sheetData>
    <row r="1" ht="12.75">
      <c r="E1" s="35" t="s">
        <v>1</v>
      </c>
    </row>
    <row r="2" spans="1:9" ht="12.75">
      <c r="A2" s="29" t="s">
        <v>0</v>
      </c>
      <c r="B2" s="31"/>
      <c r="C2" s="33"/>
      <c r="D2" s="35" t="s">
        <v>74</v>
      </c>
      <c r="F2" s="35"/>
      <c r="G2" s="35"/>
      <c r="H2" s="35"/>
      <c r="I2" s="35"/>
    </row>
    <row r="3" spans="1:18" ht="12.75">
      <c r="A3" s="32" t="s">
        <v>54</v>
      </c>
      <c r="B3" s="34"/>
      <c r="C3" s="33"/>
      <c r="D3" s="33"/>
      <c r="E3" s="35" t="s">
        <v>3</v>
      </c>
      <c r="F3" s="35"/>
      <c r="G3" s="35"/>
      <c r="H3" s="35"/>
      <c r="I3" s="35"/>
      <c r="P3" s="35"/>
      <c r="Q3" s="35"/>
      <c r="R3" s="35"/>
    </row>
    <row r="4" spans="1:18" ht="12.75">
      <c r="A4" s="32" t="s">
        <v>66</v>
      </c>
      <c r="B4" s="34"/>
      <c r="C4" s="33"/>
      <c r="D4" s="33"/>
      <c r="E4" s="35"/>
      <c r="F4" s="35"/>
      <c r="G4" s="35"/>
      <c r="H4" s="35"/>
      <c r="I4" s="35"/>
      <c r="P4" s="35"/>
      <c r="Q4" s="35"/>
      <c r="R4" s="35"/>
    </row>
    <row r="5" spans="1:18" ht="12.75">
      <c r="A5" s="36" t="s">
        <v>56</v>
      </c>
      <c r="B5" s="38"/>
      <c r="C5" s="33"/>
      <c r="D5" s="33"/>
      <c r="E5" s="55"/>
      <c r="F5" s="55"/>
      <c r="P5" s="35"/>
      <c r="Q5" s="35"/>
      <c r="R5" s="35"/>
    </row>
    <row r="7" spans="1:8" s="86" customFormat="1" ht="12.75">
      <c r="A7" s="67">
        <v>1</v>
      </c>
      <c r="B7" s="67">
        <v>2</v>
      </c>
      <c r="C7" s="67"/>
      <c r="D7" s="67">
        <v>4</v>
      </c>
      <c r="E7" s="67">
        <v>5</v>
      </c>
      <c r="F7" s="67">
        <v>6</v>
      </c>
      <c r="G7" s="67">
        <v>7</v>
      </c>
      <c r="H7" s="67">
        <v>8</v>
      </c>
    </row>
    <row r="8" spans="1:8" ht="63" customHeight="1">
      <c r="A8" s="87" t="s">
        <v>47</v>
      </c>
      <c r="B8" s="88" t="s">
        <v>48</v>
      </c>
      <c r="C8" s="89" t="s">
        <v>49</v>
      </c>
      <c r="D8" s="88" t="s">
        <v>50</v>
      </c>
      <c r="E8" s="88" t="s">
        <v>51</v>
      </c>
      <c r="F8" s="90" t="s">
        <v>52</v>
      </c>
      <c r="G8" s="91" t="s">
        <v>53</v>
      </c>
      <c r="H8" s="91" t="s">
        <v>78</v>
      </c>
    </row>
    <row r="9" spans="1:8" ht="15" customHeight="1">
      <c r="A9" s="39"/>
      <c r="B9" s="40" t="s">
        <v>59</v>
      </c>
      <c r="C9" s="40" t="s">
        <v>69</v>
      </c>
      <c r="D9" s="40"/>
      <c r="E9" s="92">
        <v>38047</v>
      </c>
      <c r="F9" s="40">
        <v>90</v>
      </c>
      <c r="G9" s="40">
        <v>7</v>
      </c>
      <c r="H9" s="93">
        <f>IF(G9&lt;&gt;"",ROUND((F9/90)*(G9/21)*72*10.75,2),"")</f>
        <v>258</v>
      </c>
    </row>
    <row r="10" spans="1:8" ht="15" customHeight="1">
      <c r="A10" s="39"/>
      <c r="B10" s="40" t="s">
        <v>77</v>
      </c>
      <c r="C10" s="40" t="s">
        <v>70</v>
      </c>
      <c r="D10" s="40"/>
      <c r="E10" s="92">
        <v>38047</v>
      </c>
      <c r="F10" s="40">
        <v>86</v>
      </c>
      <c r="G10" s="40">
        <v>6</v>
      </c>
      <c r="H10" s="93">
        <f aca="true" t="shared" si="0" ref="H10:H16">IF(G10&lt;&gt;"",ROUND((F10/90)*(G10/21)*72*10.75,2),"")</f>
        <v>211.31</v>
      </c>
    </row>
    <row r="11" spans="1:8" ht="15" customHeight="1">
      <c r="A11" s="39"/>
      <c r="B11" s="40"/>
      <c r="C11" s="40"/>
      <c r="D11" s="40"/>
      <c r="E11" s="92"/>
      <c r="F11" s="40"/>
      <c r="G11" s="40"/>
      <c r="H11" s="93">
        <f t="shared" si="0"/>
      </c>
    </row>
    <row r="12" spans="1:8" ht="15" customHeight="1">
      <c r="A12" s="39"/>
      <c r="B12" s="40"/>
      <c r="C12" s="40"/>
      <c r="D12" s="40"/>
      <c r="E12" s="92"/>
      <c r="F12" s="40"/>
      <c r="G12" s="40"/>
      <c r="H12" s="93">
        <f t="shared" si="0"/>
      </c>
    </row>
    <row r="13" spans="1:8" ht="15" customHeight="1">
      <c r="A13" s="39"/>
      <c r="B13" s="40"/>
      <c r="C13" s="40"/>
      <c r="D13" s="40"/>
      <c r="E13" s="92"/>
      <c r="F13" s="40"/>
      <c r="G13" s="40"/>
      <c r="H13" s="93">
        <f t="shared" si="0"/>
      </c>
    </row>
    <row r="14" spans="1:8" ht="15" customHeight="1">
      <c r="A14" s="39"/>
      <c r="B14" s="40"/>
      <c r="C14" s="40"/>
      <c r="D14" s="40"/>
      <c r="E14" s="92"/>
      <c r="F14" s="40"/>
      <c r="G14" s="40"/>
      <c r="H14" s="93">
        <f t="shared" si="0"/>
      </c>
    </row>
    <row r="15" spans="1:8" ht="15" customHeight="1">
      <c r="A15" s="39"/>
      <c r="B15" s="40"/>
      <c r="C15" s="40"/>
      <c r="D15" s="40"/>
      <c r="E15" s="92"/>
      <c r="F15" s="40"/>
      <c r="G15" s="40"/>
      <c r="H15" s="93">
        <f t="shared" si="0"/>
      </c>
    </row>
    <row r="16" spans="1:8" ht="15" customHeight="1">
      <c r="A16" s="39"/>
      <c r="B16" s="40"/>
      <c r="C16" s="40"/>
      <c r="D16" s="40"/>
      <c r="E16" s="92"/>
      <c r="F16" s="40"/>
      <c r="G16" s="40"/>
      <c r="H16" s="93">
        <f t="shared" si="0"/>
      </c>
    </row>
    <row r="17" ht="15" customHeight="1"/>
    <row r="18" ht="12.75">
      <c r="E18" s="24" t="s">
        <v>11</v>
      </c>
    </row>
    <row r="19" spans="1:5" ht="12.75">
      <c r="A19" s="24" t="s">
        <v>63</v>
      </c>
      <c r="E19" s="24" t="s">
        <v>44</v>
      </c>
    </row>
    <row r="20" ht="12.75">
      <c r="E20" s="24" t="s">
        <v>13</v>
      </c>
    </row>
    <row r="21" spans="2:5" ht="12.75">
      <c r="B21" s="24" t="s">
        <v>71</v>
      </c>
      <c r="E21" s="24" t="s">
        <v>68</v>
      </c>
    </row>
    <row r="22" ht="12.75">
      <c r="E22" s="24" t="s">
        <v>14</v>
      </c>
    </row>
    <row r="25" ht="12.75">
      <c r="A25" s="82"/>
    </row>
    <row r="26" ht="12.75">
      <c r="E26" s="24" t="s">
        <v>58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B3:P35"/>
  <sheetViews>
    <sheetView workbookViewId="0" topLeftCell="A1">
      <selection activeCell="H28" sqref="H28"/>
    </sheetView>
  </sheetViews>
  <sheetFormatPr defaultColWidth="9.00390625" defaultRowHeight="12.75"/>
  <cols>
    <col min="1" max="1" width="9.125" style="24" customWidth="1"/>
    <col min="2" max="2" width="17.625" style="24" customWidth="1"/>
    <col min="3" max="6" width="9.125" style="24" customWidth="1"/>
    <col min="7" max="7" width="3.00390625" style="24" customWidth="1"/>
    <col min="8" max="16384" width="9.125" style="24" customWidth="1"/>
  </cols>
  <sheetData>
    <row r="2" ht="13.5" thickBot="1"/>
    <row r="3" spans="2:16" ht="16.5" thickTop="1">
      <c r="B3" s="131" t="s">
        <v>91</v>
      </c>
      <c r="C3" s="132"/>
      <c r="D3" s="132"/>
      <c r="E3" s="98"/>
      <c r="F3" s="99"/>
      <c r="H3" s="107"/>
      <c r="I3" s="108"/>
      <c r="J3" s="133" t="s">
        <v>92</v>
      </c>
      <c r="K3" s="133"/>
      <c r="L3" s="133"/>
      <c r="M3" s="108"/>
      <c r="N3" s="108"/>
      <c r="O3" s="108"/>
      <c r="P3" s="109"/>
    </row>
    <row r="4" spans="2:16" ht="12.75">
      <c r="B4" s="100"/>
      <c r="C4" s="101"/>
      <c r="D4" s="101"/>
      <c r="E4" s="101"/>
      <c r="F4" s="102"/>
      <c r="H4" s="110"/>
      <c r="I4" s="111"/>
      <c r="J4" s="111"/>
      <c r="K4" s="111"/>
      <c r="L4" s="111"/>
      <c r="M4" s="111"/>
      <c r="N4" s="111"/>
      <c r="O4" s="111"/>
      <c r="P4" s="112"/>
    </row>
    <row r="5" spans="2:16" ht="12.75">
      <c r="B5" s="100"/>
      <c r="C5" s="101"/>
      <c r="D5" s="101"/>
      <c r="E5" s="101"/>
      <c r="F5" s="102"/>
      <c r="H5" s="110"/>
      <c r="I5" s="111"/>
      <c r="J5" s="111"/>
      <c r="K5" s="111"/>
      <c r="L5" s="111"/>
      <c r="M5" s="111"/>
      <c r="N5" s="111"/>
      <c r="O5" s="111"/>
      <c r="P5" s="112"/>
    </row>
    <row r="6" spans="2:16" ht="12.75">
      <c r="B6" s="100"/>
      <c r="C6" s="101"/>
      <c r="D6" s="101"/>
      <c r="E6" s="101"/>
      <c r="F6" s="102"/>
      <c r="H6" s="110" t="s">
        <v>93</v>
      </c>
      <c r="I6" s="111"/>
      <c r="J6" s="111"/>
      <c r="K6" s="111"/>
      <c r="L6" s="111"/>
      <c r="M6" s="111"/>
      <c r="N6" s="111"/>
      <c r="O6" s="111"/>
      <c r="P6" s="112"/>
    </row>
    <row r="7" spans="2:16" ht="12.75">
      <c r="B7" s="103" t="s">
        <v>94</v>
      </c>
      <c r="C7" s="101"/>
      <c r="D7" s="101"/>
      <c r="E7" s="101"/>
      <c r="F7" s="102"/>
      <c r="H7" s="110"/>
      <c r="I7" s="111"/>
      <c r="J7" s="111"/>
      <c r="K7" s="111"/>
      <c r="L7" s="111"/>
      <c r="M7" s="111"/>
      <c r="N7" s="111"/>
      <c r="O7" s="111"/>
      <c r="P7" s="112"/>
    </row>
    <row r="8" spans="2:16" ht="12.75">
      <c r="B8" s="100"/>
      <c r="C8" s="101"/>
      <c r="D8" s="101"/>
      <c r="E8" s="101"/>
      <c r="F8" s="102"/>
      <c r="H8" s="110"/>
      <c r="I8" s="111"/>
      <c r="J8" s="111"/>
      <c r="K8" s="111"/>
      <c r="L8" s="111"/>
      <c r="M8" s="111"/>
      <c r="N8" s="111"/>
      <c r="O8" s="111"/>
      <c r="P8" s="112"/>
    </row>
    <row r="9" spans="2:16" ht="13.5" thickBot="1">
      <c r="B9" s="104"/>
      <c r="C9" s="105"/>
      <c r="D9" s="105"/>
      <c r="E9" s="105"/>
      <c r="F9" s="106"/>
      <c r="H9" s="113"/>
      <c r="I9" s="114"/>
      <c r="J9" s="114"/>
      <c r="K9" s="114"/>
      <c r="L9" s="114"/>
      <c r="M9" s="114"/>
      <c r="N9" s="114"/>
      <c r="O9" s="114"/>
      <c r="P9" s="115"/>
    </row>
    <row r="10" ht="14.25" thickBot="1" thickTop="1"/>
    <row r="11" spans="9:15" ht="13.5" thickTop="1">
      <c r="I11" s="94"/>
      <c r="J11" s="108"/>
      <c r="K11" s="108"/>
      <c r="L11" s="108"/>
      <c r="M11" s="108"/>
      <c r="N11" s="108"/>
      <c r="O11" s="109"/>
    </row>
    <row r="12" spans="9:15" ht="15.75" thickBot="1">
      <c r="I12" s="94"/>
      <c r="J12" s="111"/>
      <c r="K12" s="117" t="s">
        <v>95</v>
      </c>
      <c r="L12" s="111"/>
      <c r="M12" s="111"/>
      <c r="N12" s="111"/>
      <c r="O12" s="112"/>
    </row>
    <row r="13" spans="2:15" ht="13.5" thickTop="1">
      <c r="B13" s="116"/>
      <c r="C13" s="98"/>
      <c r="D13" s="98"/>
      <c r="E13" s="98"/>
      <c r="F13" s="99"/>
      <c r="I13" s="94"/>
      <c r="J13" s="111"/>
      <c r="K13" s="111"/>
      <c r="L13" s="111"/>
      <c r="M13" s="111"/>
      <c r="N13" s="111"/>
      <c r="O13" s="112"/>
    </row>
    <row r="14" spans="2:15" ht="12.75">
      <c r="B14" s="100"/>
      <c r="C14" s="101"/>
      <c r="D14" s="101"/>
      <c r="E14" s="101"/>
      <c r="F14" s="102"/>
      <c r="I14" s="94"/>
      <c r="J14" s="111"/>
      <c r="K14" s="111" t="s">
        <v>96</v>
      </c>
      <c r="L14" s="111"/>
      <c r="M14" s="111"/>
      <c r="N14" s="111"/>
      <c r="O14" s="112"/>
    </row>
    <row r="15" spans="2:15" ht="15.75">
      <c r="B15" s="134" t="s">
        <v>97</v>
      </c>
      <c r="C15" s="135"/>
      <c r="D15" s="135"/>
      <c r="E15" s="135"/>
      <c r="F15" s="102"/>
      <c r="I15" s="94"/>
      <c r="J15" s="111"/>
      <c r="K15" s="111" t="s">
        <v>98</v>
      </c>
      <c r="L15" s="111"/>
      <c r="M15" s="111"/>
      <c r="N15" s="111"/>
      <c r="O15" s="112"/>
    </row>
    <row r="16" spans="2:15" ht="12.75">
      <c r="B16" s="100"/>
      <c r="C16" s="101"/>
      <c r="D16" s="101"/>
      <c r="E16" s="101"/>
      <c r="F16" s="102"/>
      <c r="I16" s="94"/>
      <c r="J16" s="111"/>
      <c r="K16" s="111" t="s">
        <v>99</v>
      </c>
      <c r="L16" s="111"/>
      <c r="M16" s="111"/>
      <c r="N16" s="111"/>
      <c r="O16" s="112"/>
    </row>
    <row r="17" spans="2:15" ht="12.75">
      <c r="B17" s="100"/>
      <c r="C17" s="101"/>
      <c r="D17" s="101"/>
      <c r="E17" s="101"/>
      <c r="F17" s="102"/>
      <c r="I17" s="94"/>
      <c r="J17" s="111"/>
      <c r="K17" s="111" t="s">
        <v>100</v>
      </c>
      <c r="L17" s="111"/>
      <c r="M17" s="111"/>
      <c r="N17" s="111"/>
      <c r="O17" s="112"/>
    </row>
    <row r="18" spans="2:15" ht="12.75">
      <c r="B18" s="100"/>
      <c r="C18" s="101"/>
      <c r="D18" s="101"/>
      <c r="E18" s="101"/>
      <c r="F18" s="102"/>
      <c r="I18" s="94"/>
      <c r="J18" s="111"/>
      <c r="K18" s="111" t="s">
        <v>101</v>
      </c>
      <c r="L18" s="111"/>
      <c r="M18" s="111"/>
      <c r="N18" s="111"/>
      <c r="O18" s="112"/>
    </row>
    <row r="19" spans="2:15" ht="13.5" thickBot="1">
      <c r="B19" s="100"/>
      <c r="C19" s="101"/>
      <c r="D19" s="101"/>
      <c r="E19" s="101"/>
      <c r="F19" s="102"/>
      <c r="I19" s="94"/>
      <c r="J19" s="114"/>
      <c r="K19" s="114"/>
      <c r="L19" s="114"/>
      <c r="M19" s="114"/>
      <c r="N19" s="114"/>
      <c r="O19" s="115"/>
    </row>
    <row r="20" spans="2:14" ht="13.5" thickTop="1">
      <c r="B20" s="103" t="s">
        <v>102</v>
      </c>
      <c r="C20" s="101"/>
      <c r="D20" s="101"/>
      <c r="E20" s="101"/>
      <c r="F20" s="102"/>
      <c r="N20" s="55"/>
    </row>
    <row r="21" spans="2:6" ht="13.5" thickBot="1">
      <c r="B21" s="100"/>
      <c r="C21" s="101"/>
      <c r="D21" s="101"/>
      <c r="E21" s="101"/>
      <c r="F21" s="102"/>
    </row>
    <row r="22" spans="2:14" ht="13.5" thickTop="1">
      <c r="B22" s="100"/>
      <c r="C22" s="101"/>
      <c r="D22" s="101"/>
      <c r="E22" s="101"/>
      <c r="F22" s="102"/>
      <c r="J22" s="116"/>
      <c r="K22" s="98"/>
      <c r="L22" s="98"/>
      <c r="M22" s="98"/>
      <c r="N22" s="99"/>
    </row>
    <row r="23" spans="2:14" ht="15">
      <c r="B23" s="100"/>
      <c r="C23" s="101"/>
      <c r="D23" s="101"/>
      <c r="E23" s="101"/>
      <c r="F23" s="102"/>
      <c r="J23" s="100"/>
      <c r="K23" s="118" t="s">
        <v>103</v>
      </c>
      <c r="L23" s="101"/>
      <c r="M23" s="101"/>
      <c r="N23" s="102"/>
    </row>
    <row r="24" spans="2:14" ht="12.75">
      <c r="B24" s="100"/>
      <c r="C24" s="101"/>
      <c r="D24" s="101"/>
      <c r="E24" s="101"/>
      <c r="F24" s="102"/>
      <c r="J24" s="100"/>
      <c r="K24" s="101"/>
      <c r="L24" s="101"/>
      <c r="M24" s="101"/>
      <c r="N24" s="102"/>
    </row>
    <row r="25" spans="2:14" ht="12.75">
      <c r="B25" s="100"/>
      <c r="C25" s="101"/>
      <c r="D25" s="101"/>
      <c r="E25" s="101"/>
      <c r="F25" s="102"/>
      <c r="J25" s="100"/>
      <c r="K25" s="101" t="s">
        <v>104</v>
      </c>
      <c r="L25" s="101"/>
      <c r="M25" s="101"/>
      <c r="N25" s="102"/>
    </row>
    <row r="26" spans="2:14" ht="12.75">
      <c r="B26" s="100"/>
      <c r="C26" s="101"/>
      <c r="D26" s="101"/>
      <c r="E26" s="101"/>
      <c r="F26" s="102"/>
      <c r="J26" s="100"/>
      <c r="K26" s="101" t="s">
        <v>105</v>
      </c>
      <c r="L26" s="101"/>
      <c r="M26" s="101"/>
      <c r="N26" s="102"/>
    </row>
    <row r="27" spans="2:14" ht="13.5" thickBot="1">
      <c r="B27" s="104"/>
      <c r="C27" s="105"/>
      <c r="D27" s="105"/>
      <c r="E27" s="105"/>
      <c r="F27" s="106"/>
      <c r="J27" s="100"/>
      <c r="K27" s="101" t="s">
        <v>106</v>
      </c>
      <c r="L27" s="101"/>
      <c r="M27" s="101"/>
      <c r="N27" s="102"/>
    </row>
    <row r="28" spans="10:14" ht="13.5" thickTop="1">
      <c r="J28" s="100"/>
      <c r="K28" s="101" t="s">
        <v>107</v>
      </c>
      <c r="L28" s="101"/>
      <c r="M28" s="101"/>
      <c r="N28" s="102"/>
    </row>
    <row r="29" spans="10:14" ht="13.5" thickBot="1">
      <c r="J29" s="100"/>
      <c r="K29" s="101" t="s">
        <v>108</v>
      </c>
      <c r="L29" s="101"/>
      <c r="M29" s="101"/>
      <c r="N29" s="102"/>
    </row>
    <row r="30" spans="3:14" ht="14.25" thickBot="1" thickTop="1">
      <c r="C30" s="119" t="s">
        <v>109</v>
      </c>
      <c r="D30" s="98"/>
      <c r="E30" s="99"/>
      <c r="J30" s="104"/>
      <c r="K30" s="105"/>
      <c r="L30" s="105"/>
      <c r="M30" s="105"/>
      <c r="N30" s="106"/>
    </row>
    <row r="31" spans="3:5" ht="13.5" thickTop="1">
      <c r="C31" s="100"/>
      <c r="D31" s="101"/>
      <c r="E31" s="102"/>
    </row>
    <row r="32" spans="3:5" ht="12.75">
      <c r="C32" s="100" t="s">
        <v>110</v>
      </c>
      <c r="D32" s="101"/>
      <c r="E32" s="102"/>
    </row>
    <row r="33" spans="3:5" ht="12.75">
      <c r="C33" s="100"/>
      <c r="D33" s="101"/>
      <c r="E33" s="102"/>
    </row>
    <row r="34" spans="3:5" ht="12.75">
      <c r="C34" s="100" t="s">
        <v>111</v>
      </c>
      <c r="D34" s="101"/>
      <c r="E34" s="102"/>
    </row>
    <row r="35" spans="3:5" ht="13.5" thickBot="1">
      <c r="C35" s="104"/>
      <c r="D35" s="105"/>
      <c r="E35" s="106"/>
    </row>
    <row r="36" ht="13.5" thickTop="1"/>
  </sheetData>
  <sheetProtection password="CCE9" sheet="1" objects="1" scenarios="1" selectLockedCells="1"/>
  <mergeCells count="3">
    <mergeCell ref="B3:D3"/>
    <mergeCell ref="J3:L3"/>
    <mergeCell ref="B15:E15"/>
  </mergeCells>
  <printOptions/>
  <pageMargins left="0.75" right="0.75" top="1" bottom="1" header="0.5" footer="0.5"/>
  <pageSetup orientation="portrait" paperSize="9"/>
  <legacyDrawing r:id="rId5"/>
  <oleObjects>
    <oleObject progId="Equation.3" shapeId="249617" r:id="rId1"/>
    <oleObject progId="Equation.3" shapeId="249618" r:id="rId2"/>
    <oleObject progId="Equation.3" shapeId="249619" r:id="rId3"/>
    <oleObject progId="Equation.3" shapeId="24962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</cp:lastModifiedBy>
  <cp:lastPrinted>2004-07-22T05:35:34Z</cp:lastPrinted>
  <dcterms:created xsi:type="dcterms:W3CDTF">2003-02-28T11:43:46Z</dcterms:created>
  <dcterms:modified xsi:type="dcterms:W3CDTF">2004-07-25T14:19:31Z</dcterms:modified>
  <cp:category/>
  <cp:version/>
  <cp:contentType/>
  <cp:contentStatus/>
</cp:coreProperties>
</file>